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" sheetId="2" r:id="rId2"/>
    <sheet name="SO 02 - Investice" sheetId="3" r:id="rId3"/>
    <sheet name="VRN - Kozrálka, Prusinovice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Oprava'!$C$122:$K$531</definedName>
    <definedName name="_xlnm.Print_Area" localSheetId="1">'SO 01 - Oprava'!$C$4:$J$76,'SO 01 - Oprava'!$C$82:$J$104,'SO 01 - Oprava'!$C$110:$J$531</definedName>
    <definedName name="_xlnm.Print_Titles" localSheetId="1">'SO 01 - Oprava'!$122:$122</definedName>
    <definedName name="_xlnm._FilterDatabase" localSheetId="2" hidden="1">'SO 02 - Investice'!$C$121:$K$245</definedName>
    <definedName name="_xlnm.Print_Area" localSheetId="2">'SO 02 - Investice'!$C$4:$J$76,'SO 02 - Investice'!$C$82:$J$103,'SO 02 - Investice'!$C$109:$J$245</definedName>
    <definedName name="_xlnm.Print_Titles" localSheetId="2">'SO 02 - Investice'!$121:$121</definedName>
    <definedName name="_xlnm._FilterDatabase" localSheetId="3" hidden="1">'VRN - Kozrálka, Prusinovice'!$C$115:$K$137</definedName>
    <definedName name="_xlnm.Print_Area" localSheetId="3">'VRN - Kozrálka, Prusinovice'!$C$4:$J$76,'VRN - Kozrálka, Prusinovice'!$C$82:$J$97,'VRN - Kozrálka, Prusinovice'!$C$103:$J$137</definedName>
    <definedName name="_xlnm.Print_Titles" localSheetId="3">'VRN - Kozrálka, Prusinovice'!$115:$115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113"/>
  <c r="J17"/>
  <c r="J15"/>
  <c r="E15"/>
  <c r="F91"/>
  <c r="J14"/>
  <c r="J12"/>
  <c r="J110"/>
  <c r="E7"/>
  <c r="E106"/>
  <c i="3" r="J37"/>
  <c r="J36"/>
  <c i="1" r="AY96"/>
  <c i="3" r="J35"/>
  <c i="1" r="AX96"/>
  <c i="3" r="BI245"/>
  <c r="BH245"/>
  <c r="BG245"/>
  <c r="BF245"/>
  <c r="T245"/>
  <c r="T244"/>
  <c r="R245"/>
  <c r="R244"/>
  <c r="P245"/>
  <c r="P244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13"/>
  <c r="BH213"/>
  <c r="BG213"/>
  <c r="BF213"/>
  <c r="T213"/>
  <c r="R213"/>
  <c r="P213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112"/>
  <c i="2" r="J124"/>
  <c r="J37"/>
  <c r="J36"/>
  <c i="1" r="AY95"/>
  <c i="2" r="J35"/>
  <c i="1" r="AX95"/>
  <c i="2" r="BI531"/>
  <c r="BH531"/>
  <c r="BG531"/>
  <c r="BF531"/>
  <c r="T531"/>
  <c r="T530"/>
  <c r="R531"/>
  <c r="R530"/>
  <c r="P531"/>
  <c r="P530"/>
  <c r="BI529"/>
  <c r="BH529"/>
  <c r="BG529"/>
  <c r="BF529"/>
  <c r="T529"/>
  <c r="T528"/>
  <c r="T527"/>
  <c r="R529"/>
  <c r="R528"/>
  <c r="R527"/>
  <c r="P529"/>
  <c r="P528"/>
  <c r="P527"/>
  <c r="BI526"/>
  <c r="BH526"/>
  <c r="BG526"/>
  <c r="BF526"/>
  <c r="T526"/>
  <c r="T525"/>
  <c r="R526"/>
  <c r="R525"/>
  <c r="P526"/>
  <c r="P525"/>
  <c r="BI493"/>
  <c r="BH493"/>
  <c r="BG493"/>
  <c r="BF493"/>
  <c r="T493"/>
  <c r="T487"/>
  <c r="R493"/>
  <c r="R487"/>
  <c r="P493"/>
  <c r="P487"/>
  <c r="BI488"/>
  <c r="BH488"/>
  <c r="BG488"/>
  <c r="BF488"/>
  <c r="T488"/>
  <c r="R488"/>
  <c r="P488"/>
  <c r="BI485"/>
  <c r="BH485"/>
  <c r="BG485"/>
  <c r="BF485"/>
  <c r="T485"/>
  <c r="R485"/>
  <c r="P485"/>
  <c r="BI477"/>
  <c r="BH477"/>
  <c r="BG477"/>
  <c r="BF477"/>
  <c r="T477"/>
  <c r="R477"/>
  <c r="P477"/>
  <c r="BI469"/>
  <c r="BH469"/>
  <c r="BG469"/>
  <c r="BF469"/>
  <c r="T469"/>
  <c r="R469"/>
  <c r="P469"/>
  <c r="BI359"/>
  <c r="BH359"/>
  <c r="BG359"/>
  <c r="BF359"/>
  <c r="T359"/>
  <c r="R359"/>
  <c r="P359"/>
  <c r="BI354"/>
  <c r="BH354"/>
  <c r="BG354"/>
  <c r="BF354"/>
  <c r="T354"/>
  <c r="R354"/>
  <c r="P354"/>
  <c r="BI345"/>
  <c r="BH345"/>
  <c r="BG345"/>
  <c r="BF345"/>
  <c r="T345"/>
  <c r="R345"/>
  <c r="P345"/>
  <c r="BI336"/>
  <c r="BH336"/>
  <c r="BG336"/>
  <c r="BF336"/>
  <c r="T336"/>
  <c r="R336"/>
  <c r="P336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294"/>
  <c r="BH294"/>
  <c r="BG294"/>
  <c r="BF294"/>
  <c r="T294"/>
  <c r="R294"/>
  <c r="P294"/>
  <c r="BI184"/>
  <c r="BH184"/>
  <c r="BG184"/>
  <c r="BF184"/>
  <c r="T184"/>
  <c r="R184"/>
  <c r="P184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97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113"/>
  <c i="1" r="L90"/>
  <c r="AM90"/>
  <c r="AM89"/>
  <c r="L89"/>
  <c r="AM87"/>
  <c r="L87"/>
  <c r="L85"/>
  <c r="L84"/>
  <c i="2" r="J531"/>
  <c r="J529"/>
  <c r="BK526"/>
  <c r="J493"/>
  <c r="J488"/>
  <c r="BK485"/>
  <c r="BK469"/>
  <c r="BK294"/>
  <c r="J128"/>
  <c r="BK126"/>
  <c r="J469"/>
  <c r="J359"/>
  <c r="J354"/>
  <c r="J345"/>
  <c r="J336"/>
  <c r="J328"/>
  <c r="J324"/>
  <c r="J322"/>
  <c r="J294"/>
  <c r="BK128"/>
  <c r="J126"/>
  <c i="3" r="J245"/>
  <c r="BK240"/>
  <c r="BK236"/>
  <c r="J233"/>
  <c r="BK213"/>
  <c r="J196"/>
  <c r="J177"/>
  <c r="J174"/>
  <c r="J171"/>
  <c r="BK165"/>
  <c r="J137"/>
  <c r="BK129"/>
  <c r="BK245"/>
  <c r="J236"/>
  <c r="J213"/>
  <c r="BK196"/>
  <c r="BK177"/>
  <c r="J173"/>
  <c r="BK171"/>
  <c r="J163"/>
  <c r="J133"/>
  <c r="J125"/>
  <c i="4" r="BK137"/>
  <c r="J135"/>
  <c r="J133"/>
  <c r="BK131"/>
  <c r="BK129"/>
  <c r="BK127"/>
  <c r="BK125"/>
  <c r="J123"/>
  <c r="J121"/>
  <c r="J119"/>
  <c r="J117"/>
  <c r="J137"/>
  <c r="J136"/>
  <c r="J134"/>
  <c r="J132"/>
  <c r="J130"/>
  <c r="BK128"/>
  <c r="BK126"/>
  <c r="BK124"/>
  <c r="J122"/>
  <c r="BK120"/>
  <c r="J118"/>
  <c i="2" r="BK531"/>
  <c r="BK529"/>
  <c r="J526"/>
  <c r="BK493"/>
  <c r="BK488"/>
  <c r="BK477"/>
  <c r="BK320"/>
  <c r="J184"/>
  <c r="BK127"/>
  <c r="J485"/>
  <c r="J477"/>
  <c r="BK359"/>
  <c r="BK354"/>
  <c r="BK345"/>
  <c r="BK336"/>
  <c r="BK328"/>
  <c r="BK324"/>
  <c r="BK322"/>
  <c r="J320"/>
  <c r="BK184"/>
  <c r="J127"/>
  <c i="1" r="AS94"/>
  <c i="3" r="BK229"/>
  <c r="BK201"/>
  <c r="J191"/>
  <c r="BK173"/>
  <c r="BK166"/>
  <c r="BK163"/>
  <c r="BK133"/>
  <c r="BK125"/>
  <c r="J240"/>
  <c r="BK233"/>
  <c r="J229"/>
  <c r="J201"/>
  <c r="BK191"/>
  <c r="BK174"/>
  <c r="J166"/>
  <c r="J165"/>
  <c r="BK137"/>
  <c r="J129"/>
  <c i="4" r="BK136"/>
  <c r="BK134"/>
  <c r="BK132"/>
  <c r="BK130"/>
  <c r="J128"/>
  <c r="J126"/>
  <c r="J124"/>
  <c r="BK122"/>
  <c r="J120"/>
  <c r="BK118"/>
  <c r="BK135"/>
  <c r="BK133"/>
  <c r="J131"/>
  <c r="J129"/>
  <c r="J127"/>
  <c r="J125"/>
  <c r="BK123"/>
  <c r="BK121"/>
  <c r="BK119"/>
  <c r="BK117"/>
  <c i="2" l="1" r="P125"/>
  <c r="P123"/>
  <c i="1" r="AU95"/>
  <c i="2" r="T125"/>
  <c r="T123"/>
  <c i="3" r="P124"/>
  <c r="R124"/>
  <c r="BK176"/>
  <c r="J176"/>
  <c r="J99"/>
  <c r="R176"/>
  <c r="BK195"/>
  <c r="J195"/>
  <c r="J100"/>
  <c r="T195"/>
  <c r="P228"/>
  <c r="R228"/>
  <c i="4" r="P116"/>
  <c i="1" r="AU97"/>
  <c i="2" r="BK125"/>
  <c r="J125"/>
  <c r="J98"/>
  <c r="R125"/>
  <c r="R123"/>
  <c i="3" r="BK124"/>
  <c r="J124"/>
  <c r="J98"/>
  <c r="T124"/>
  <c r="P176"/>
  <c r="T176"/>
  <c r="P195"/>
  <c r="R195"/>
  <c r="BK228"/>
  <c r="J228"/>
  <c r="J101"/>
  <c r="T228"/>
  <c i="4" r="BK116"/>
  <c r="J116"/>
  <c r="J96"/>
  <c r="R116"/>
  <c r="T116"/>
  <c i="2" r="BK525"/>
  <c r="J525"/>
  <c r="J100"/>
  <c i="3" r="BK244"/>
  <c r="J244"/>
  <c r="J102"/>
  <c i="2" r="BK487"/>
  <c r="J487"/>
  <c r="J99"/>
  <c r="BK528"/>
  <c r="J528"/>
  <c r="J102"/>
  <c r="BK530"/>
  <c r="J530"/>
  <c r="J103"/>
  <c i="4" r="J89"/>
  <c r="J91"/>
  <c r="J92"/>
  <c r="F112"/>
  <c r="BE118"/>
  <c r="BE119"/>
  <c r="BE122"/>
  <c r="BE123"/>
  <c r="BE125"/>
  <c r="BE126"/>
  <c r="BE127"/>
  <c r="BE129"/>
  <c r="BE133"/>
  <c r="BE135"/>
  <c r="BE137"/>
  <c r="E85"/>
  <c r="F92"/>
  <c r="BE117"/>
  <c r="BE120"/>
  <c r="BE121"/>
  <c r="BE124"/>
  <c r="BE128"/>
  <c r="BE130"/>
  <c r="BE131"/>
  <c r="BE132"/>
  <c r="BE134"/>
  <c r="BE136"/>
  <c i="3" r="E85"/>
  <c r="J89"/>
  <c r="J91"/>
  <c r="J92"/>
  <c r="F119"/>
  <c r="BE129"/>
  <c r="BE133"/>
  <c r="BE163"/>
  <c r="BE165"/>
  <c r="BE166"/>
  <c r="BE173"/>
  <c r="BE191"/>
  <c r="BE229"/>
  <c r="F91"/>
  <c r="BE125"/>
  <c r="BE137"/>
  <c r="BE171"/>
  <c r="BE174"/>
  <c r="BE177"/>
  <c r="BE196"/>
  <c r="BE201"/>
  <c r="BE213"/>
  <c r="BE233"/>
  <c r="BE236"/>
  <c r="BE240"/>
  <c r="BE245"/>
  <c i="2" r="F91"/>
  <c r="J91"/>
  <c r="J92"/>
  <c r="F120"/>
  <c r="BE127"/>
  <c r="BE128"/>
  <c r="BE184"/>
  <c r="BE320"/>
  <c r="BE322"/>
  <c r="BE324"/>
  <c r="BE328"/>
  <c r="BE336"/>
  <c r="BE345"/>
  <c r="BE354"/>
  <c r="BE359"/>
  <c r="BE469"/>
  <c r="BE531"/>
  <c r="E85"/>
  <c r="J89"/>
  <c r="BE126"/>
  <c r="BE294"/>
  <c r="BE477"/>
  <c r="BE485"/>
  <c r="BE488"/>
  <c r="BE493"/>
  <c r="BE526"/>
  <c r="BE529"/>
  <c r="J34"/>
  <c i="1" r="AW95"/>
  <c i="2" r="F34"/>
  <c i="1" r="BA95"/>
  <c i="2" r="F35"/>
  <c i="1" r="BB95"/>
  <c i="3" r="F37"/>
  <c i="1" r="BD96"/>
  <c i="3" r="F36"/>
  <c i="1" r="BC96"/>
  <c i="4" r="J34"/>
  <c i="1" r="AW97"/>
  <c i="4" r="F34"/>
  <c i="1" r="BA97"/>
  <c i="2" r="F37"/>
  <c i="1" r="BD95"/>
  <c i="2" r="F36"/>
  <c i="1" r="BC95"/>
  <c i="3" r="F34"/>
  <c i="1" r="BA96"/>
  <c i="3" r="J34"/>
  <c i="1" r="AW96"/>
  <c i="3" r="F35"/>
  <c i="1" r="BB96"/>
  <c i="4" r="F35"/>
  <c i="1" r="BB97"/>
  <c i="4" r="F36"/>
  <c i="1" r="BC97"/>
  <c i="4" r="F37"/>
  <c i="1" r="BD97"/>
  <c i="3" l="1" r="T123"/>
  <c r="T122"/>
  <c r="P123"/>
  <c r="P122"/>
  <c i="1" r="AU96"/>
  <c i="3" r="R123"/>
  <c r="R122"/>
  <c i="2" r="BK527"/>
  <c r="J527"/>
  <c r="J101"/>
  <c i="3" r="BK123"/>
  <c r="J123"/>
  <c r="J97"/>
  <c i="1" r="AU94"/>
  <c i="2" r="J33"/>
  <c i="1" r="AV95"/>
  <c r="AT95"/>
  <c i="3" r="J33"/>
  <c i="1" r="AV96"/>
  <c r="AT96"/>
  <c r="BD94"/>
  <c r="W33"/>
  <c r="BC94"/>
  <c r="AY94"/>
  <c i="4" r="F33"/>
  <c i="1" r="AZ97"/>
  <c i="4" r="J30"/>
  <c i="1" r="AG97"/>
  <c i="2" r="F33"/>
  <c i="1" r="AZ95"/>
  <c i="3" r="F33"/>
  <c i="1" r="AZ96"/>
  <c i="4" r="J33"/>
  <c i="1" r="AV97"/>
  <c r="AT97"/>
  <c r="AN97"/>
  <c r="BA94"/>
  <c r="W30"/>
  <c r="BB94"/>
  <c r="AX94"/>
  <c i="3" l="1" r="BK122"/>
  <c r="J122"/>
  <c i="2" r="BK123"/>
  <c r="J123"/>
  <c r="J96"/>
  <c i="4" r="J39"/>
  <c i="3" r="J30"/>
  <c i="1" r="AG96"/>
  <c r="AW94"/>
  <c r="AK30"/>
  <c r="AZ94"/>
  <c r="W29"/>
  <c r="W31"/>
  <c r="W32"/>
  <c i="3" l="1" r="J39"/>
  <c r="J96"/>
  <c i="1" r="AN96"/>
  <c i="2" r="J30"/>
  <c i="1" r="AG95"/>
  <c r="AN95"/>
  <c r="AV94"/>
  <c r="AK29"/>
  <c i="2" l="1" r="J39"/>
  <c i="1"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<sst xmlns="http://schemas.openxmlformats.org/spreadsheetml/2006/main">
  <si>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</si>
  <si>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</si>
  <si>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</si>
  <si>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</si>
  <si>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</si>
  <si>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{3c4181a9-a6a6-4c3e-b4f4-87a0d0cfc455}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</si>
  <si>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</si>
  <si>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</si>
  <si>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</si>
  <si>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</si>
  <si>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</si>
  <si>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</si>
  <si>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</si>
  <si>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</si>
  <si>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223530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</si>
  <si>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</si>
  <si>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</si>
  <si>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DVT Kozrálka Prusinovice</t>
  </si>
  <si>
    <t>KSO:</t>
  </si>
  <si>
    <t>CC-CZ:</t>
  </si>
  <si>
    <t>Místo:</t>
  </si>
  <si>
    <t>Olomoucký kraj</t>
  </si>
  <si>
    <t>Datum:</t>
  </si>
  <si>
    <t>13. 2. 2024</t>
  </si>
  <si>
    <t>Zadavatel:</t>
  </si>
  <si>
    <t>IČ:</t>
  </si>
  <si>
    <t>7089013</t>
  </si>
  <si>
    <t>Povodí Moravy, s.p.</t>
  </si>
  <si>
    <t>DIČ:</t>
  </si>
  <si>
    <t>CZ70890013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</si>
  <si>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</si>
  <si>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</si>
  <si>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</si>
  <si>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</si>
  <si>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</si>
  <si>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</si>
  <si>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</si>
  <si>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</si>
  <si>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</si>
  <si>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</si>
  <si>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</si>
  <si>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</si>
  <si>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</si>
  <si>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</si>
  <si>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</si>
  <si>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</si>
  <si>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</si>
  <si>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</si>
  <si>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</si>
  <si>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</si>
  <si>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</si>
  <si>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</si>
  <si>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</si>
  <si>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</si>
  <si>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</si>
  <si>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</si>
  <si>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</si>
  <si>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</si>
  <si>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</si>
  <si>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</si>
  <si>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</si>
  <si>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</si>
  <si>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</si>
  <si>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</si>
  <si>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</si>
  <si>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</si>
  <si>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</si>
  <si>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</si>
  <si>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</si>
  <si>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</si>
  <si>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</si>
  <si>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</si>
  <si>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</si>
  <si>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</si>
  <si>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</si>
  <si>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</si>
  <si>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</si>
  <si>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</si>
  <si>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</si>
  <si>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</si>
  <si>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</si>
  <si>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</si>
  <si>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</si>
  <si>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</t>
  </si>
  <si>
    <t>STA</t>
  </si>
  <si>
    <t>1</t>
  </si>
  <si>
    <t>{bb6abeb2-bfad-4a7f-a80f-3b3b0b23370f}</t>
  </si>
  <si>
    <t>2</t>
  </si>
  <si>
    <t>SO 02</t>
  </si>
  <si>
    <t>Investice</t>
  </si>
  <si>
    <t>{29ef1777-2354-4c91-9dc4-042fbc2c7071}</t>
  </si>
  <si>
    <t>VRN</t>
  </si>
  <si>
    <t>Kozrálka, Prusinovice</t>
  </si>
  <si>
    <t>{4178964d-9e31-408a-a95f-94bbb12fb440}</t>
  </si>
  <si>
    <t>KRYCÍ LIST SOUPISU PRACÍ</t>
  </si>
  <si>
    <t>Objekt:</t>
  </si>
  <si>
    <t>SO 01 - Oprava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</si>
  <si>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</si>
  <si>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</si>
  <si>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</si>
  <si>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</si>
  <si>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</si>
  <si>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</si>
  <si>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1 - Zemní práce</t>
  </si>
  <si>
    <t>4 - Vodorovné konstrukce</t>
  </si>
  <si>
    <t>998 - Přesun hmot</t>
  </si>
  <si>
    <t>VRN - Vedlejší rozpočtové náklady</t>
  </si>
  <si>
    <t xml:space="preserve">    VRN1 - Průzkumné, geodetické a projektové práce</t>
  </si>
  <si>
    <t xml:space="preserve">    VRN2 - Příprava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</si>
  <si>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</si>
  <si>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</si>
  <si>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</si>
  <si>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</si>
  <si>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</si>
  <si>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</si>
  <si>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</si>
  <si>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</si>
  <si>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</si>
  <si>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</si>
  <si>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</si>
  <si>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</si>
  <si>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</si>
  <si>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</si>
  <si>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</si>
  <si>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</si>
  <si>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</si>
  <si>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</si>
  <si>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</si>
  <si>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Vodorovné přemístění výkopku z hor.1-4 do 500 m, -meziskládka</t>
  </si>
  <si>
    <t>hod</t>
  </si>
  <si>
    <t>4</t>
  </si>
  <si>
    <t>8</t>
  </si>
  <si>
    <t>.R00</t>
  </si>
  <si>
    <t>Převedení vody vč. zřízení a odstranění po úsecích, (dle technologie zhotovitele)</t>
  </si>
  <si>
    <t>m</t>
  </si>
  <si>
    <t>10</t>
  </si>
  <si>
    <t>3</t>
  </si>
  <si>
    <t>124153101</t>
  </si>
  <si>
    <t>Vykopávky pro koryta vodotečí strojně v hornině třídy těžitelnosti I skupiny 1 a 2 přes 100 do 1 000 m3</t>
  </si>
  <si>
    <t>m3</t>
  </si>
  <si>
    <t>1564453307</t>
  </si>
  <si>
    <t>VV</t>
  </si>
  <si>
    <t>km 0,919-0,927:</t>
  </si>
  <si>
    <t>(1,146+2,192)/2*8</t>
  </si>
  <si>
    <t>km 0,927-0,937:</t>
  </si>
  <si>
    <t>(2,192+3,051)/2*10</t>
  </si>
  <si>
    <t>km 0,937-0,943:</t>
  </si>
  <si>
    <t>(3,051+3,088)/2*6</t>
  </si>
  <si>
    <t>km 0,943-0,950:</t>
  </si>
  <si>
    <t>(3,088+2,811)/2*7</t>
  </si>
  <si>
    <t>km 0,950-0,960:</t>
  </si>
  <si>
    <t>(2,811+1,725)/2*10</t>
  </si>
  <si>
    <t>km 0,96-0,981:</t>
  </si>
  <si>
    <t>(1,725+2,018)/2*21</t>
  </si>
  <si>
    <t>km 0,981-1,000:</t>
  </si>
  <si>
    <t>(2,018+2,080)/2*19</t>
  </si>
  <si>
    <t>km 1,000-1,016:</t>
  </si>
  <si>
    <t>(2,080+2,195)/2*16</t>
  </si>
  <si>
    <t>km 1,016-1,042:</t>
  </si>
  <si>
    <t>(2,195+1,601)/2*26</t>
  </si>
  <si>
    <t>km 1,042-1,062:</t>
  </si>
  <si>
    <t>(1,601+1,474)/2*20</t>
  </si>
  <si>
    <t>km 1,062-1,095:</t>
  </si>
  <si>
    <t>(1,474+1,204)/2*33</t>
  </si>
  <si>
    <t>km 1,095-1,110:</t>
  </si>
  <si>
    <t>(1,204+1,593)/2*15</t>
  </si>
  <si>
    <t>km 1,110-1,129:</t>
  </si>
  <si>
    <t>(1,593+1,360)/2*19</t>
  </si>
  <si>
    <t>km 1,129-1,144:</t>
  </si>
  <si>
    <t>(1,360+1,601)/2*15</t>
  </si>
  <si>
    <t>km 1,144-1,160:</t>
  </si>
  <si>
    <t>(1,601+1,553)/2*16</t>
  </si>
  <si>
    <t>km 1,160-1,173:</t>
  </si>
  <si>
    <t>(1,553+2,803)/2*13</t>
  </si>
  <si>
    <t>km 1,173-1,182:</t>
  </si>
  <si>
    <t>(2,803+2,606)/2*9</t>
  </si>
  <si>
    <t>km 1,182-1,198:</t>
  </si>
  <si>
    <t>(2,606+0,797)/2*16</t>
  </si>
  <si>
    <t>km 1,198-1,228:</t>
  </si>
  <si>
    <t>(0,797+1,503)/2*30</t>
  </si>
  <si>
    <t>km 1,228-1,243:</t>
  </si>
  <si>
    <t>(1,503+1,600)/2*15</t>
  </si>
  <si>
    <t>km 1,243-1,268:</t>
  </si>
  <si>
    <t>(1,600+1,601)/2*25</t>
  </si>
  <si>
    <t>km 1,268-1,279:</t>
  </si>
  <si>
    <t>(1,601+1,570)/2*11</t>
  </si>
  <si>
    <t>km 1,279-1,313:</t>
  </si>
  <si>
    <t>(1,570+1,310)/2*34</t>
  </si>
  <si>
    <t>km 1,313-1,368:</t>
  </si>
  <si>
    <t>(1,310+1,574)/2*55</t>
  </si>
  <si>
    <t>km 1,368-1,393:</t>
  </si>
  <si>
    <t>(1,574+1,533)/2*25</t>
  </si>
  <si>
    <t>km 1,393-1,433:</t>
  </si>
  <si>
    <t>(1,533+1,238)/2*40</t>
  </si>
  <si>
    <t>km 1,433-1,446:</t>
  </si>
  <si>
    <t>(1,238+0,00)/2*13</t>
  </si>
  <si>
    <t>Součet</t>
  </si>
  <si>
    <t>129153101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</si>
  <si>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</si>
  <si>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14</t>
  </si>
  <si>
    <t>km 0,445-0,474:</t>
  </si>
  <si>
    <t>(0,784+1,490)/2*29</t>
  </si>
  <si>
    <t>km 0,474-0,509:</t>
  </si>
  <si>
    <t>(1,490+3,057)/2*35</t>
  </si>
  <si>
    <t>km 0,509-0,530:</t>
  </si>
  <si>
    <t>(3,057+2,359)/2*21</t>
  </si>
  <si>
    <t>km 0,530-0,566:</t>
  </si>
  <si>
    <t>(2,359+2,429)/2*36</t>
  </si>
  <si>
    <t>km 0,566-0,583:</t>
  </si>
  <si>
    <t>(2,429+1,386)/2*17</t>
  </si>
  <si>
    <t>km 0,583-0,612:</t>
  </si>
  <si>
    <t>(1,386+0,355)/2*29</t>
  </si>
  <si>
    <t>km 0,612-0,644:</t>
  </si>
  <si>
    <t>(0,355+1,612)/2*32</t>
  </si>
  <si>
    <t>km 0,644-0,682:</t>
  </si>
  <si>
    <t>(1,612+1,717)/2*38</t>
  </si>
  <si>
    <t>km 0,682-0,693:</t>
  </si>
  <si>
    <t>(1,717+1,491)/2*11</t>
  </si>
  <si>
    <t>km 0,693-0,714:</t>
  </si>
  <si>
    <t>(1,491+2,868)/2*21</t>
  </si>
  <si>
    <t>km 0,714-0,723:</t>
  </si>
  <si>
    <t>(2,868+1,594)/2*9</t>
  </si>
  <si>
    <t>km 0,723-0,735:</t>
  </si>
  <si>
    <t>(1,594+1,729)/2*12</t>
  </si>
  <si>
    <t>km 0,735-0,759:</t>
  </si>
  <si>
    <t>(1,729+1,533)/2*24</t>
  </si>
  <si>
    <t>km 0,759-0,784:</t>
  </si>
  <si>
    <t>(1,533+0,496)/2*25</t>
  </si>
  <si>
    <t>km 0,784-0,793:</t>
  </si>
  <si>
    <t>(0,496+1,657)/2*9</t>
  </si>
  <si>
    <t>km 0,793-0,799:</t>
  </si>
  <si>
    <t>(1,657+1,491)/2*6</t>
  </si>
  <si>
    <t>km 0,799-0,812:</t>
  </si>
  <si>
    <t>(1,491+0,948)/2*13</t>
  </si>
  <si>
    <t>km 0,812-0,823:</t>
  </si>
  <si>
    <t>(0,945+1,211)/2*11</t>
  </si>
  <si>
    <t>km 0,823-0,840:</t>
  </si>
  <si>
    <t>(1,211+0,855)/2*17</t>
  </si>
  <si>
    <t>km 0,840-0,844:</t>
  </si>
  <si>
    <t>(0,855+0,00)/2*4</t>
  </si>
  <si>
    <t>km 0,844-0,857:</t>
  </si>
  <si>
    <t>(0,00+0,149)/2*13</t>
  </si>
  <si>
    <t>km 0,857-0,867:</t>
  </si>
  <si>
    <t>(0,149+0,519)/2*10</t>
  </si>
  <si>
    <t>km 0,867-0,877:</t>
  </si>
  <si>
    <t>(0,519+0,336)/2*10</t>
  </si>
  <si>
    <t>km 0,877-0,888:</t>
  </si>
  <si>
    <t>(0,336+0,095)/2*11</t>
  </si>
  <si>
    <t>km 0,888-0,900:</t>
  </si>
  <si>
    <t>(0,095+0,336)/2*12</t>
  </si>
  <si>
    <t>km 0,900-0,910:</t>
  </si>
  <si>
    <t>(0,336+0,741)/2*10</t>
  </si>
  <si>
    <t>km 0,910-0,919:</t>
  </si>
  <si>
    <t>(0,741+0,705)/2*9</t>
  </si>
  <si>
    <t>(0,705+0,441)/2*8</t>
  </si>
  <si>
    <t>(0,441+0,569)/2*10</t>
  </si>
  <si>
    <t>(0,569+0,533)/2*6</t>
  </si>
  <si>
    <t>(0,533+0,138)/2*7</t>
  </si>
  <si>
    <t>(0,138+0,070)/2*10</t>
  </si>
  <si>
    <t>(0,070+0,270)/2*21</t>
  </si>
  <si>
    <t>(0,270+0,721)/2*19</t>
  </si>
  <si>
    <t>(0,721+0,706)/2*16</t>
  </si>
  <si>
    <t>(0,706+0,802)/2*26</t>
  </si>
  <si>
    <t>(0,802+0,924)/2*20</t>
  </si>
  <si>
    <t>(0,924+0,542)/2*33</t>
  </si>
  <si>
    <t>(0,542+0,834)/2*15</t>
  </si>
  <si>
    <t>(0,834+0,872)/2*19</t>
  </si>
  <si>
    <t>(0,872+1,005)/2*15</t>
  </si>
  <si>
    <t>(1,005+0,442)/2*16</t>
  </si>
  <si>
    <t>(0,442+0,586)/2*13</t>
  </si>
  <si>
    <t>(0,586+0,204)/2*9</t>
  </si>
  <si>
    <t>(0,204+0,937)/2*16</t>
  </si>
  <si>
    <t>(0,937+0,909)/2*30</t>
  </si>
  <si>
    <t>(0,909+1,747)/2*15</t>
  </si>
  <si>
    <t>(1,747+0,929)/2*25</t>
  </si>
  <si>
    <t>(0,929+1,170)/2*11</t>
  </si>
  <si>
    <t>(1,170+2,077)/2*34</t>
  </si>
  <si>
    <t>(2,077+2,751)/2*55</t>
  </si>
  <si>
    <t>(2,751+2,435)/2*25</t>
  </si>
  <si>
    <t>(2,435+0,153)/2*40</t>
  </si>
  <si>
    <t>(0,153+0,00)/2*13</t>
  </si>
  <si>
    <t>5</t>
  </si>
  <si>
    <t>162351103R</t>
  </si>
  <si>
    <t>Vodorovné přemístění výkopku nebo sypaniny po suchu na obvyklém dopravním prostředku, bez naložení výkopku, avšak se složením bez rozhrnutí z horniny třídy těžitelnosti I skupiny 1 až 3 na vzdálenost přes 50 do 500 m vč. případného zpevnění dna</t>
  </si>
  <si>
    <t>-1103107362</t>
  </si>
  <si>
    <t>km 0,960-0,981:</t>
  </si>
  <si>
    <t>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</si>
  <si>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</si>
  <si>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</si>
  <si>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2099480677</t>
  </si>
  <si>
    <t>P</t>
  </si>
  <si>
    <t>Poznámka k položce:_x000d_
na meziskládku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</si>
  <si>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</si>
  <si>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</si>
  <si>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</si>
  <si>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1994902767</t>
  </si>
  <si>
    <t>Poznámka k položce:_x000d_
na skládku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</si>
  <si>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</si>
  <si>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</si>
  <si>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370325126</t>
  </si>
  <si>
    <t>Poznámka k položce:_x000d_
uvažována skládka Mladcová Suchý Důl</t>
  </si>
  <si>
    <t>1850,779*12</t>
  </si>
  <si>
    <t>9</t>
  </si>
  <si>
    <t>166151101</t>
  </si>
  <si>
    <t>Přehození neulehlého výkopku strojně z horniny třídy těžitelnosti I, skupiny 1 až 3</t>
  </si>
  <si>
    <t>16</t>
  </si>
  <si>
    <t>přehození v korytě v km 0,793-0,845:</t>
  </si>
  <si>
    <t>2*(1,491+0,948)/2*13</t>
  </si>
  <si>
    <t>3*(0,948+1,211)/2*11</t>
  </si>
  <si>
    <t>5*(1,211+0,855)/2*17</t>
  </si>
  <si>
    <t>6*(0,855+0,00)/2*5</t>
  </si>
  <si>
    <t>167151111</t>
  </si>
  <si>
    <t>Nakládání, skládání a překládání neulehlého výkopku nebo sypaniny strojně nakládání, množství přes 100 m3, z hornin třídy těžitelnosti I, skupiny 1 až 3</t>
  </si>
  <si>
    <t>-1912039661</t>
  </si>
  <si>
    <t>Poznámka k položce:_x000d_
z břehu vodního toku</t>
  </si>
  <si>
    <t>výkop pro opevnění</t>
  </si>
  <si>
    <t>860,182</t>
  </si>
  <si>
    <t>sediment</t>
  </si>
  <si>
    <t>1238,957</t>
  </si>
  <si>
    <t>hutněný zásyp</t>
  </si>
  <si>
    <t>-248,36</t>
  </si>
  <si>
    <t>11</t>
  </si>
  <si>
    <t>358753076</t>
  </si>
  <si>
    <t>Poznámka k položce:_x000d_
z meziskládky</t>
  </si>
  <si>
    <t>171201231</t>
  </si>
  <si>
    <t>Poplatek za uložení stavebního odpadu na recyklační skládce (skládkovné) zeminy a kamení zatříděného do Katalogu odpadů pod kódem 17 05 04</t>
  </si>
  <si>
    <t>t</t>
  </si>
  <si>
    <t>36</t>
  </si>
  <si>
    <t>"sediment:"1238,957*1,8</t>
  </si>
  <si>
    <t>"výkop pro opevnění:"860,182*1,8</t>
  </si>
  <si>
    <t>"hutněný zásypy v korytě:"-248,36*1,8</t>
  </si>
  <si>
    <t>13</t>
  </si>
  <si>
    <t>171151103</t>
  </si>
  <si>
    <t>Uložení sypanin do násypů strojně s rozprostřením sypaniny ve vrstvách a s hrubým urovnáním zhutněných z hornin soudržných jakékoliv třídy těžitelnosti</t>
  </si>
  <si>
    <t>18</t>
  </si>
  <si>
    <t>(0,03+0,05)/2*29</t>
  </si>
  <si>
    <t>(0,05+0,61)/2*35</t>
  </si>
  <si>
    <t>(0,61+0,00)/2*21</t>
  </si>
  <si>
    <t>(0,00+0,18)/2*36</t>
  </si>
  <si>
    <t>(0,18+0,32)/2*17</t>
  </si>
  <si>
    <t>(0,32+0,58)/2*29</t>
  </si>
  <si>
    <t>(0,58+1,63)/2*32</t>
  </si>
  <si>
    <t>(1,63+0,00)/2*38</t>
  </si>
  <si>
    <t>(0,00+0,00)/2*11</t>
  </si>
  <si>
    <t>(0,00+0,94)/2*21</t>
  </si>
  <si>
    <t>(0,94+0,21)/2*9</t>
  </si>
  <si>
    <t>(0,21+0,11)/2*12</t>
  </si>
  <si>
    <t>(0,11+0,01)/2*24</t>
  </si>
  <si>
    <t>(0,01+0,10)/2*25</t>
  </si>
  <si>
    <t>(0,10+0,00)/2*9</t>
  </si>
  <si>
    <t>(0,00+0,00)/2*6</t>
  </si>
  <si>
    <t>(0,00+0,00)/2*13</t>
  </si>
  <si>
    <t>(0,00+0,00)/2*17</t>
  </si>
  <si>
    <t>(0,00+0,00)/2*4</t>
  </si>
  <si>
    <t>(0,00+0,12)/2*10</t>
  </si>
  <si>
    <t>(0,12+0,02)/2*10</t>
  </si>
  <si>
    <t>(0,02+0,00)/2*11</t>
  </si>
  <si>
    <t>(0,00+0,00)/2*12</t>
  </si>
  <si>
    <t>(0,00+0,10)/2*10</t>
  </si>
  <si>
    <t>(0,10+0,33)/2*9</t>
  </si>
  <si>
    <t>(0,33+0,36)/2*8</t>
  </si>
  <si>
    <t>(0,36+0,14)/2*10</t>
  </si>
  <si>
    <t>(0,14+0,00)/2*6</t>
  </si>
  <si>
    <t>(0,00+0,00)/2*7</t>
  </si>
  <si>
    <t>(0,00+0,24)/2*10</t>
  </si>
  <si>
    <t>(0,24+0,06)/2*21</t>
  </si>
  <si>
    <t>(0,06+0,08)/2*19</t>
  </si>
  <si>
    <t>(0,08+0,09)/2*16</t>
  </si>
  <si>
    <t>(0,09+0,84)/2*26</t>
  </si>
  <si>
    <t>(0,84+0,67)/2*20</t>
  </si>
  <si>
    <t>(0,67+0,58)/2*33</t>
  </si>
  <si>
    <t>(0,58+0,31)/2*15</t>
  </si>
  <si>
    <t>(0,31+0,45)/2*19</t>
  </si>
  <si>
    <t>(0,45+0,21)/2*15</t>
  </si>
  <si>
    <t>(0,21+0,04)/2*16</t>
  </si>
  <si>
    <t>(0,04+0,00)/2*13</t>
  </si>
  <si>
    <t>(0,00+0,16)/2*9</t>
  </si>
  <si>
    <t>(0,16+0,00)/2*16</t>
  </si>
  <si>
    <t>(0,00+0,09)/2*30</t>
  </si>
  <si>
    <t>(0,09+0,00)/2*15</t>
  </si>
  <si>
    <t>(0,00+0,16)/2*25</t>
  </si>
  <si>
    <t>(0,16+0,23)/2*11</t>
  </si>
  <si>
    <t>(0,23+0,18)/2*34</t>
  </si>
  <si>
    <t>(0,18+0,03)/2*55</t>
  </si>
  <si>
    <t>(0,03+0,00)/2*25</t>
  </si>
  <si>
    <t>(0,00+0,58)/2*40</t>
  </si>
  <si>
    <t>(0,58+0,00)/2*13</t>
  </si>
  <si>
    <t>182151111</t>
  </si>
  <si>
    <t>Svahování trvalých svahů do projektovaných profilů strojně s potřebným přemístěním výkopku při svahování v zářezech v hornině třídy těžitelnosti I, skupiny 1 až 3</t>
  </si>
  <si>
    <t>m2</t>
  </si>
  <si>
    <t>20</t>
  </si>
  <si>
    <t>km 0,445-0,784:</t>
  </si>
  <si>
    <t>5,0*(0,784-0,445)*1000</t>
  </si>
  <si>
    <t>km 0,950-1,160:</t>
  </si>
  <si>
    <t>2*2,0*(1,160-0,950)*1000</t>
  </si>
  <si>
    <t>km 1,198-1,368:</t>
  </si>
  <si>
    <t>5,0*(1,368-1,198)*1000</t>
  </si>
  <si>
    <t>15</t>
  </si>
  <si>
    <t>181411123</t>
  </si>
  <si>
    <t>Založení trávníku na půdě předem připravené plochy do 1000 m2 výsevem včetně utažení lučního na svahu přes 1:2 do 1:1</t>
  </si>
  <si>
    <t>22</t>
  </si>
  <si>
    <t>M</t>
  </si>
  <si>
    <t>00572474</t>
  </si>
  <si>
    <t>osivo směs travní krajinná-svahová</t>
  </si>
  <si>
    <t>kg</t>
  </si>
  <si>
    <t>-679906075</t>
  </si>
  <si>
    <t>3385*0,02 'Přepočtené koeficientem množství</t>
  </si>
  <si>
    <t>Vodorovné konstrukce</t>
  </si>
  <si>
    <t>17</t>
  </si>
  <si>
    <t>462512370</t>
  </si>
  <si>
    <t>Zához z lomového kamene neupraveného záhozového s proštěrkováním z terénu, hmotnosti jednotlivých kamenů přes 200 do 500 kg</t>
  </si>
  <si>
    <t>239280742</t>
  </si>
  <si>
    <t>Poznámka k položce:_x000d_
vč. urovnání viditelného líce patky</t>
  </si>
  <si>
    <t>0,8*(1,160-0,919)*1000</t>
  </si>
  <si>
    <t>0,8*(1,433-1,179)*1000</t>
  </si>
  <si>
    <t>463212111</t>
  </si>
  <si>
    <t>Rovnanina z lomového kamene upraveného, tříděného jakékoliv tloušťky rovnaniny s vyklínováním spár a dutin úlomky kamene</t>
  </si>
  <si>
    <t>2136181482</t>
  </si>
  <si>
    <t>(0,657+2,973)/2*8</t>
  </si>
  <si>
    <t>(2,973+3,089)/2*10</t>
  </si>
  <si>
    <t>(3,089+2,979)/2*6</t>
  </si>
  <si>
    <t>(2,979+2,752)/2*7</t>
  </si>
  <si>
    <t>(2,752+1,446)/2*10</t>
  </si>
  <si>
    <t>(1,446+1,580)/2*21</t>
  </si>
  <si>
    <t>(1,580+1,251)/2*19</t>
  </si>
  <si>
    <t>(1,251+1,366)/2*16</t>
  </si>
  <si>
    <t>(1,366+0,772)/2*26</t>
  </si>
  <si>
    <t>km 1,042-1,160:</t>
  </si>
  <si>
    <t>0,772*118</t>
  </si>
  <si>
    <t>km 1,160-1,173 50:</t>
  </si>
  <si>
    <t>(2,180+1,835)/2*13,5</t>
  </si>
  <si>
    <t>km 1,179-1,182:</t>
  </si>
  <si>
    <t>1,835*3</t>
  </si>
  <si>
    <t>(1,835+0,386)/2*16</t>
  </si>
  <si>
    <t>(0,386+0,772)/2*30</t>
  </si>
  <si>
    <t>km 1,228 -1,433:</t>
  </si>
  <si>
    <t>0,772*205</t>
  </si>
  <si>
    <t>998</t>
  </si>
  <si>
    <t>Přesun hmot</t>
  </si>
  <si>
    <t>19</t>
  </si>
  <si>
    <t>998332011</t>
  </si>
  <si>
    <t>Přesun hmot pro úpravy vodních toků a kanály, hráze rybníků apod. dopravní vzdálenost do 500 m</t>
  </si>
  <si>
    <t>-2111356401</t>
  </si>
  <si>
    <t>Vedlejší rozpočtové náklady</t>
  </si>
  <si>
    <t>VRN1</t>
  </si>
  <si>
    <t>Průzkumné, geodetické a projektové práce</t>
  </si>
  <si>
    <t>.R00.2</t>
  </si>
  <si>
    <t>Ověření polohy podzemních sítí</t>
  </si>
  <si>
    <t>kus</t>
  </si>
  <si>
    <t>38</t>
  </si>
  <si>
    <t>VRN2</t>
  </si>
  <si>
    <t>Příprava staveniště</t>
  </si>
  <si>
    <t>.R00.1</t>
  </si>
  <si>
    <t>Demontáž a montáž lávek přes tok</t>
  </si>
  <si>
    <t>SO 02 - Investice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</si>
  <si>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</si>
  <si>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</si>
  <si>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</si>
  <si>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997 - Přesun sutě</t>
  </si>
  <si>
    <t xml:space="preserve">    998 - Přesun hmot</t>
  </si>
  <si>
    <t>114203103</t>
  </si>
  <si>
    <t>Rozebrání dlažeb nebo záhozů s naložením na dopravní prostředek dlažeb z lomového kamene nebo betonových tvárnic do cementové malty se spárami zalitými cementovou maltou</t>
  </si>
  <si>
    <t>dlažba km 0,840 - 0,844 50:</t>
  </si>
  <si>
    <t>18,6*0,25</t>
  </si>
  <si>
    <t>114203202</t>
  </si>
  <si>
    <t>Očištění lomového kamene nebo betonových tvárnic získaných při rozebrání dlažeb, záhozů, rovnanin a soustřeďovacích staveb od malty</t>
  </si>
  <si>
    <t>114203401</t>
  </si>
  <si>
    <t>Srovnání lomového kamene nebo betonových tvárnic do měřitelných figur s přemístěním na vzdálenost do 10 m</t>
  </si>
  <si>
    <t>(1,26+1,26)/2*6</t>
  </si>
  <si>
    <t>(1,26+1,56)/2*13</t>
  </si>
  <si>
    <t>(1,56+1,16)/2*11</t>
  </si>
  <si>
    <t>(1,16+1,18)/2*17</t>
  </si>
  <si>
    <t>(1,18+1,70)/2*4</t>
  </si>
  <si>
    <t>km 0,844-0,845 50:</t>
  </si>
  <si>
    <t>(1,70+1,90)/2*1,5</t>
  </si>
  <si>
    <t>km 0,860-0,867:</t>
  </si>
  <si>
    <t>(0,000+1,116)/2*10</t>
  </si>
  <si>
    <t>(1,116+1,212)/2*10</t>
  </si>
  <si>
    <t>(1,212+1,213)/2*11</t>
  </si>
  <si>
    <t>(1,213+1,356)/2*12</t>
  </si>
  <si>
    <t>(1,356+1,450)/2*10</t>
  </si>
  <si>
    <t>(1,450+1,146)/2*9</t>
  </si>
  <si>
    <t>výkop pro opevnění:</t>
  </si>
  <si>
    <t>140,884*12</t>
  </si>
  <si>
    <t>Poznámka k položce:_x000d_
z břehu koryta</t>
  </si>
  <si>
    <t>140,884*1,8</t>
  </si>
  <si>
    <t>Svislé a kompletní konstrukce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</si>
  <si>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</si>
  <si>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</si>
  <si>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0,20*(5,26+5,04)/2*6</t>
  </si>
  <si>
    <t>0,20*(5,04+4,96)/2*13</t>
  </si>
  <si>
    <t>0,20*(4,96+4,88)/2*11</t>
  </si>
  <si>
    <t>0,20*(4,88+5,38)/2*17</t>
  </si>
  <si>
    <t>0,20*(5,38+5,85)/2*4</t>
  </si>
  <si>
    <t>0,20*(5,85+6,05)/2*1,5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</si>
  <si>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</si>
  <si>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</si>
  <si>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24</t>
  </si>
  <si>
    <t>km 0,793-0,845 kari 8/150:</t>
  </si>
  <si>
    <t>5,0*(0,845-0,793)*1000*3,868*1,05/1000</t>
  </si>
  <si>
    <t>26</t>
  </si>
  <si>
    <t>km 0,867-0,919:</t>
  </si>
  <si>
    <t>0,8*(0,919-0,867)*1000</t>
  </si>
  <si>
    <t>28</t>
  </si>
  <si>
    <t>(1,612+1,405)/2*10</t>
  </si>
  <si>
    <t>(1,405+1,188)/2*11</t>
  </si>
  <si>
    <t>(1,188+1,095)/2*12</t>
  </si>
  <si>
    <t>(1,095+1,823)/2*10</t>
  </si>
  <si>
    <t>(1,823+0,657)/2*9</t>
  </si>
  <si>
    <t>465513227</t>
  </si>
  <si>
    <t>Dlažba z lomového kamene lomařsky upraveného na cementovou maltu, s vyspárováním cementovou maltou, tl. kamene 250 mm</t>
  </si>
  <si>
    <t>30</t>
  </si>
  <si>
    <t>Poznámka k položce:_x000d_
s využitím původního kamene</t>
  </si>
  <si>
    <t>(5,26+5,04)/2*6</t>
  </si>
  <si>
    <t>(5,04+4,96)/2*13</t>
  </si>
  <si>
    <t>(4,96+4,88)/2*11</t>
  </si>
  <si>
    <t>(4,88+5,38)/2*17</t>
  </si>
  <si>
    <t>(5,38+5,85)/2*4</t>
  </si>
  <si>
    <t>(5,85+6,05)/2*1,5</t>
  </si>
  <si>
    <t>997</t>
  </si>
  <si>
    <t>Přesun sutě</t>
  </si>
  <si>
    <t>997321511</t>
  </si>
  <si>
    <t>Vodorovná doprava suti a vybouraných hmot bez naložení, s vyložením a hrubým urovnáním po suchu, na vzdálenost do 1 km</t>
  </si>
  <si>
    <t>32</t>
  </si>
  <si>
    <t>18,6*0,25*2,4*0,3</t>
  </si>
  <si>
    <t>997321519</t>
  </si>
  <si>
    <t>Vodorovná doprava suti a vybouraných hmot bez naložení, s vyložením a hrubým urovnáním po suchu, na vzdálenost Příplatek k cenám za každý další započatý 1 km přes 1 km</t>
  </si>
  <si>
    <t>-1221198085</t>
  </si>
  <si>
    <t>3,348*21</t>
  </si>
  <si>
    <t>997321611</t>
  </si>
  <si>
    <t>Vodorovná doprava suti a vybouraných hmot bez naložení, s vyložením a hrubým urovnáním nakládání nebo překládání na dopravní prostředek při vodorovné dopravě suti a vybouraných hmot</t>
  </si>
  <si>
    <t>997013601</t>
  </si>
  <si>
    <t>Poplatek za uložení stavebního odpadu na skládce (skládkovné) z prostého betonu zatříděného do Katalogu odpadů pod kódem 17 01 01</t>
  </si>
  <si>
    <t>40</t>
  </si>
  <si>
    <t>VRN - Kozrálka, Prusinovice</t>
  </si>
  <si>
    <t>005121010R</t>
  </si>
  <si>
    <t>Zařízení staveniště včetně všech nákladů s jeho, zřízením, provozem, zabezpečením a odstraněním</t>
  </si>
  <si>
    <t>Soubor</t>
  </si>
  <si>
    <t>005211030R</t>
  </si>
  <si>
    <t>Dočasná dopravní opatření</t>
  </si>
  <si>
    <t>005241020R</t>
  </si>
  <si>
    <t>Geodetické zaměření skutečného provedení</t>
  </si>
  <si>
    <t>005111020R</t>
  </si>
  <si>
    <t>Vytyčení stavby</t>
  </si>
  <si>
    <t>005111021R</t>
  </si>
  <si>
    <t>Vytyčení inženýrských sítí</t>
  </si>
  <si>
    <t>005211020R</t>
  </si>
  <si>
    <t>Ochrana stávaj. inženýrských sítí na staveništi</t>
  </si>
  <si>
    <t>005241010R</t>
  </si>
  <si>
    <t>Dokumentace skutečného provedení</t>
  </si>
  <si>
    <t>005211040R</t>
  </si>
  <si>
    <t>Užívání veřejných ploch a prostranství, vč. projednání</t>
  </si>
  <si>
    <t>.R</t>
  </si>
  <si>
    <t>Užívání soukromých ploch a prostranství vč., projednání</t>
  </si>
  <si>
    <t>.R.1</t>
  </si>
  <si>
    <t>Pasportizace staveb cest, mostků, pozemků, včetně, pořízení fotodokumentace</t>
  </si>
  <si>
    <t>.R.2</t>
  </si>
  <si>
    <t>Biologický dohled stavby</t>
  </si>
  <si>
    <t>.R.3</t>
  </si>
  <si>
    <t>Zajištění aktualizace rozboru sedimentů</t>
  </si>
  <si>
    <t>.R.4</t>
  </si>
  <si>
    <t>Záchranný odlov a transfer ryb a vodních živočichů</t>
  </si>
  <si>
    <t>.R.5</t>
  </si>
  <si>
    <t>Projednání a zajištění zvláštního užívání, komunikací vč. proj.dopr.zn</t>
  </si>
  <si>
    <t>.R.6</t>
  </si>
  <si>
    <t>Aktualizace plánu BOZP</t>
  </si>
  <si>
    <t>.R.7</t>
  </si>
  <si>
    <t>Aktualizace Havarijního plánu</t>
  </si>
  <si>
    <t>.R.8</t>
  </si>
  <si>
    <t>Aktualizace Povodňového plánu</t>
  </si>
  <si>
    <t>34</t>
  </si>
  <si>
    <t>.R.9</t>
  </si>
  <si>
    <t>Průběžné čištění komunikací</t>
  </si>
  <si>
    <t>.R.10</t>
  </si>
  <si>
    <t>Uvedení dotčených pozemků a komunikací do, původního stavu včetně protokolárního předání</t>
  </si>
  <si>
    <t>.R.11</t>
  </si>
  <si>
    <t>Oprava kanal. výustí</t>
  </si>
  <si>
    <t>005123010R</t>
  </si>
  <si>
    <t>Extrémní místo provádění - ochr. pásmo VN</t>
  </si>
  <si>
    <t>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</si>
</sst>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223530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DVT Kozrálka Prusinovice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Olomoucký kraj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 01 - Oprava'!P123</f>
        <v>0</v>
      </c>
      <c r="AV95" s="128">
        <f>'SO 01 - Oprava'!J33</f>
        <v>0</v>
      </c>
      <c r="AW95" s="128">
        <f>'SO 01 - Oprava'!J34</f>
        <v>0</v>
      </c>
      <c r="AX95" s="128">
        <f>'SO 01 - Oprava'!J35</f>
        <v>0</v>
      </c>
      <c r="AY95" s="128">
        <f>'SO 01 - Oprava'!J36</f>
        <v>0</v>
      </c>
      <c r="AZ95" s="128">
        <f>'SO 01 - Oprava'!F33</f>
        <v>0</v>
      </c>
      <c r="BA95" s="128">
        <f>'SO 01 - Oprava'!F34</f>
        <v>0</v>
      </c>
      <c r="BB95" s="128">
        <f>'SO 01 - Oprava'!F35</f>
        <v>0</v>
      </c>
      <c r="BC95" s="128">
        <f>'SO 01 - Oprava'!F36</f>
        <v>0</v>
      </c>
      <c r="BD95" s="130">
        <f>'SO 01 - Oprava'!F37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Investice'!J30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 02 - Investice'!P122</f>
        <v>0</v>
      </c>
      <c r="AV96" s="128">
        <f>'SO 02 - Investice'!J33</f>
        <v>0</v>
      </c>
      <c r="AW96" s="128">
        <f>'SO 02 - Investice'!J34</f>
        <v>0</v>
      </c>
      <c r="AX96" s="128">
        <f>'SO 02 - Investice'!J35</f>
        <v>0</v>
      </c>
      <c r="AY96" s="128">
        <f>'SO 02 - Investice'!J36</f>
        <v>0</v>
      </c>
      <c r="AZ96" s="128">
        <f>'SO 02 - Investice'!F33</f>
        <v>0</v>
      </c>
      <c r="BA96" s="128">
        <f>'SO 02 - Investice'!F34</f>
        <v>0</v>
      </c>
      <c r="BB96" s="128">
        <f>'SO 02 - Investice'!F35</f>
        <v>0</v>
      </c>
      <c r="BC96" s="128">
        <f>'SO 02 - Investice'!F36</f>
        <v>0</v>
      </c>
      <c r="BD96" s="130">
        <f>'SO 02 - Investice'!F37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Kozrálka, Prusinovice'!J30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'VRN - Kozrálka, Prusinovice'!P116</f>
        <v>0</v>
      </c>
      <c r="AV97" s="133">
        <f>'VRN - Kozrálka, Prusinovice'!J33</f>
        <v>0</v>
      </c>
      <c r="AW97" s="133">
        <f>'VRN - Kozrálka, Prusinovice'!J34</f>
        <v>0</v>
      </c>
      <c r="AX97" s="133">
        <f>'VRN - Kozrálka, Prusinovice'!J35</f>
        <v>0</v>
      </c>
      <c r="AY97" s="133">
        <f>'VRN - Kozrálka, Prusinovice'!J36</f>
        <v>0</v>
      </c>
      <c r="AZ97" s="133">
        <f>'VRN - Kozrálka, Prusinovice'!F33</f>
        <v>0</v>
      </c>
      <c r="BA97" s="133">
        <f>'VRN - Kozrálka, Prusinovice'!F34</f>
        <v>0</v>
      </c>
      <c r="BB97" s="133">
        <f>'VRN - Kozrálka, Prusinovice'!F35</f>
        <v>0</v>
      </c>
      <c r="BC97" s="133">
        <f>'VRN - Kozrálka, Prusinovice'!F36</f>
        <v>0</v>
      </c>
      <c r="BD97" s="135">
        <f>'VRN - Kozrálka, Prusinovice'!F37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1t/jM1cIx43LRpExVK/W2hYt+QpQNVYGbU2AKv9ZTL7Vmz3vXyHODe9QAhABbuVnJ04pJJeHsDdPGBKAD8b4ig==" hashValue="rN4aoC3Rq4FhWgJc8A/tnar6tweV0AsoisA7B3Fu2RrThi7EJB1A82W91XOgu2xIitF8AdtMEo+n0dt1ZHMot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Oprava'!C2" display="/"/>
    <hyperlink ref="A96" location="'SO 02 - Investice'!C2" display="/"/>
    <hyperlink ref="A97" location="'VRN - Kozrálka, Prusinovi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DVT Kozrálka Prusinovice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13. 2. 2024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ROUND((SUM(BE123:BE531)),  2)</f>
        <v>0</v>
      </c>
      <c r="G33" s="38"/>
      <c r="H33" s="38"/>
      <c r="I33" s="155">
        <v>0.20999999999999999</v>
      </c>
      <c r="J33" s="154">
        <f>ROUND(((SUM(BE123:BE531))*I33),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ROUND((SUM(BF123:BF531)),  2)</f>
        <v>0</v>
      </c>
      <c r="G34" s="38"/>
      <c r="H34" s="38"/>
      <c r="I34" s="155">
        <v>0.12</v>
      </c>
      <c r="J34" s="154">
        <f>ROUND(((SUM(BF123:BF531))*I34),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ROUND((SUM(BG123:BG531)),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ROUND((SUM(BH123:BH531)),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ROUND((SUM(BI123:BI531)),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DVT Kozrálka Prusinovice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Oprava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103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104</v>
      </c>
      <c r="E99" s="182"/>
      <c r="F99" s="182"/>
      <c r="G99" s="182"/>
      <c r="H99" s="182"/>
      <c r="I99" s="182"/>
      <c r="J99" s="183">
        <f>J487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105</v>
      </c>
      <c r="E100" s="182"/>
      <c r="F100" s="182"/>
      <c r="G100" s="182"/>
      <c r="H100" s="182"/>
      <c r="I100" s="182"/>
      <c r="J100" s="183">
        <f>J525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106</v>
      </c>
      <c r="E101" s="182"/>
      <c r="F101" s="182"/>
      <c r="G101" s="182"/>
      <c r="H101" s="182"/>
      <c r="I101" s="182"/>
      <c r="J101" s="183">
        <f>J527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J528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108</v>
      </c>
      <c r="E103" s="188"/>
      <c r="F103" s="188"/>
      <c r="G103" s="188"/>
      <c r="H103" s="188"/>
      <c r="I103" s="188"/>
      <c r="J103" s="189">
        <f>J530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109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DVT Kozrálka Prusinovice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01 - Oprava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13. 2. 2024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Povodí Moravy, s.p.</v>
      </c>
      <c r="G119" s="40"/>
      <c r="H119" s="40"/>
      <c r="I119" s="32" t="s">
        <v>32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110</v>
      </c>
      <c r="D122" s="194" t="s">
        <v>62</v>
      </c>
      <c r="E122" s="194" t="s">
        <v>58</v>
      </c>
      <c r="F122" s="194" t="s">
        <v>59</v>
      </c>
      <c r="G122" s="194" t="s">
        <v>111</v>
      </c>
      <c r="H122" s="194" t="s">
        <v>112</v>
      </c>
      <c r="I122" s="194" t="s">
        <v>113</v>
      </c>
      <c r="J122" s="195" t="s">
        <v>99</v>
      </c>
      <c r="K122" s="196" t="s">
        <v>114</v>
      </c>
      <c r="L122" s="197"/>
      <c r="M122" s="100" t="s">
        <v>1</v>
      </c>
      <c r="N122" s="101" t="s">
        <v>41</v>
      </c>
      <c r="O122" s="101" t="s">
        <v>115</v>
      </c>
      <c r="P122" s="101" t="s">
        <v>116</v>
      </c>
      <c r="Q122" s="101" t="s">
        <v>117</v>
      </c>
      <c r="R122" s="101" t="s">
        <v>118</v>
      </c>
      <c r="S122" s="101" t="s">
        <v>119</v>
      </c>
      <c r="T122" s="102" t="s">
        <v>120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121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P124+P125+P487+P525+P527</f>
        <v>0</v>
      </c>
      <c r="Q123" s="104"/>
      <c r="R123" s="200">
        <f>R124+R125+R487+R525+R527</f>
        <v>2019.4429208000001</v>
      </c>
      <c r="S123" s="104"/>
      <c r="T123" s="201">
        <f>T124+T125+T487+T525+T527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101</v>
      </c>
      <c r="BK123" s="202">
        <f>BK124+BK125+BK487+BK525+BK527</f>
        <v>0</v>
      </c>
    </row>
    <row r="124" s="12" customFormat="1" ht="25.92" customHeight="1">
      <c r="A124" s="12"/>
      <c r="B124" s="203"/>
      <c r="C124" s="204"/>
      <c r="D124" s="205" t="s">
        <v>76</v>
      </c>
      <c r="E124" s="206" t="s">
        <v>122</v>
      </c>
      <c r="F124" s="206" t="s">
        <v>123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v>0</v>
      </c>
      <c r="Q124" s="211"/>
      <c r="R124" s="212">
        <v>0</v>
      </c>
      <c r="S124" s="211"/>
      <c r="T124" s="213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77</v>
      </c>
      <c r="AY124" s="214" t="s">
        <v>124</v>
      </c>
      <c r="BK124" s="216">
        <v>0</v>
      </c>
    </row>
    <row r="125" s="12" customFormat="1" ht="25.92" customHeight="1">
      <c r="A125" s="12"/>
      <c r="B125" s="203"/>
      <c r="C125" s="204"/>
      <c r="D125" s="205" t="s">
        <v>76</v>
      </c>
      <c r="E125" s="206" t="s">
        <v>85</v>
      </c>
      <c r="F125" s="206" t="s">
        <v>125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SUM(P126:P486)</f>
        <v>0</v>
      </c>
      <c r="Q125" s="211"/>
      <c r="R125" s="212">
        <f>SUM(R126:R486)</f>
        <v>0.076700000000000018</v>
      </c>
      <c r="S125" s="211"/>
      <c r="T125" s="213">
        <f>SUM(T126:T486)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85</v>
      </c>
      <c r="AT125" s="215" t="s">
        <v>76</v>
      </c>
      <c r="AU125" s="215" t="s">
        <v>77</v>
      </c>
      <c r="AY125" s="214" t="s">
        <v>124</v>
      </c>
      <c r="BK125" s="216">
        <f>SUM(BK126:BK486)</f>
        <v>0</v>
      </c>
    </row>
    <row r="126" s="2" customFormat="1" ht="24.15" customHeight="1">
      <c r="A126" s="38"/>
      <c r="B126" s="39"/>
      <c r="C126" s="217" t="s">
        <v>85</v>
      </c>
      <c r="D126" s="217" t="s">
        <v>126</v>
      </c>
      <c r="E126" s="218" t="s">
        <v>127</v>
      </c>
      <c r="F126" s="219" t="s">
        <v>128</v>
      </c>
      <c r="G126" s="220" t="s">
        <v>129</v>
      </c>
      <c r="H126" s="221">
        <v>300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3.0000000000000001E-05</v>
      </c>
      <c r="R126" s="227">
        <f>Q126*H126</f>
        <v>0.0090000000000000011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130</v>
      </c>
      <c r="AT126" s="229" t="s">
        <v>126</v>
      </c>
      <c r="AU126" s="229" t="s">
        <v>85</v>
      </c>
      <c r="AY126" s="17" t="s">
        <v>124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130</v>
      </c>
      <c r="BM126" s="229" t="s">
        <v>131</v>
      </c>
    </row>
    <row r="127" s="2" customFormat="1" ht="24.15" customHeight="1">
      <c r="A127" s="38"/>
      <c r="B127" s="39"/>
      <c r="C127" s="217" t="s">
        <v>87</v>
      </c>
      <c r="D127" s="217" t="s">
        <v>126</v>
      </c>
      <c r="E127" s="218" t="s">
        <v>132</v>
      </c>
      <c r="F127" s="219" t="s">
        <v>133</v>
      </c>
      <c r="G127" s="220" t="s">
        <v>134</v>
      </c>
      <c r="H127" s="221">
        <v>600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130</v>
      </c>
      <c r="AT127" s="229" t="s">
        <v>126</v>
      </c>
      <c r="AU127" s="229" t="s">
        <v>85</v>
      </c>
      <c r="AY127" s="17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130</v>
      </c>
      <c r="BM127" s="229" t="s">
        <v>135</v>
      </c>
    </row>
    <row r="128" s="2" customFormat="1" ht="33" customHeight="1">
      <c r="A128" s="38"/>
      <c r="B128" s="39"/>
      <c r="C128" s="217" t="s">
        <v>136</v>
      </c>
      <c r="D128" s="217" t="s">
        <v>126</v>
      </c>
      <c r="E128" s="218" t="s">
        <v>137</v>
      </c>
      <c r="F128" s="219" t="s">
        <v>138</v>
      </c>
      <c r="G128" s="220" t="s">
        <v>139</v>
      </c>
      <c r="H128" s="221">
        <v>860.18200000000002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130</v>
      </c>
      <c r="AT128" s="229" t="s">
        <v>126</v>
      </c>
      <c r="AU128" s="229" t="s">
        <v>85</v>
      </c>
      <c r="AY128" s="17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130</v>
      </c>
      <c r="BM128" s="229" t="s">
        <v>140</v>
      </c>
    </row>
    <row r="129" s="13" customFormat="1">
      <c r="A129" s="13"/>
      <c r="B129" s="231"/>
      <c r="C129" s="232"/>
      <c r="D129" s="233" t="s">
        <v>141</v>
      </c>
      <c r="E129" s="234" t="s">
        <v>1</v>
      </c>
      <c r="F129" s="235" t="s">
        <v>142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141</v>
      </c>
      <c r="AU129" s="241" t="s">
        <v>85</v>
      </c>
      <c r="AV129" s="13" t="s">
        <v>85</v>
      </c>
      <c r="AW129" s="13" t="s">
        <v>34</v>
      </c>
      <c r="AX129" s="13" t="s">
        <v>77</v>
      </c>
      <c r="AY129" s="241" t="s">
        <v>124</v>
      </c>
    </row>
    <row r="130" s="14" customFormat="1">
      <c r="A130" s="14"/>
      <c r="B130" s="242"/>
      <c r="C130" s="243"/>
      <c r="D130" s="233" t="s">
        <v>141</v>
      </c>
      <c r="E130" s="244" t="s">
        <v>1</v>
      </c>
      <c r="F130" s="245" t="s">
        <v>143</v>
      </c>
      <c r="G130" s="243"/>
      <c r="H130" s="246">
        <v>13.352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141</v>
      </c>
      <c r="AU130" s="252" t="s">
        <v>85</v>
      </c>
      <c r="AV130" s="14" t="s">
        <v>87</v>
      </c>
      <c r="AW130" s="14" t="s">
        <v>34</v>
      </c>
      <c r="AX130" s="14" t="s">
        <v>77</v>
      </c>
      <c r="AY130" s="252" t="s">
        <v>124</v>
      </c>
    </row>
    <row r="131" s="13" customFormat="1">
      <c r="A131" s="13"/>
      <c r="B131" s="231"/>
      <c r="C131" s="232"/>
      <c r="D131" s="233" t="s">
        <v>141</v>
      </c>
      <c r="E131" s="234" t="s">
        <v>1</v>
      </c>
      <c r="F131" s="235" t="s">
        <v>144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141</v>
      </c>
      <c r="AU131" s="241" t="s">
        <v>85</v>
      </c>
      <c r="AV131" s="13" t="s">
        <v>85</v>
      </c>
      <c r="AW131" s="13" t="s">
        <v>34</v>
      </c>
      <c r="AX131" s="13" t="s">
        <v>77</v>
      </c>
      <c r="AY131" s="241" t="s">
        <v>124</v>
      </c>
    </row>
    <row r="132" s="14" customFormat="1">
      <c r="A132" s="14"/>
      <c r="B132" s="242"/>
      <c r="C132" s="243"/>
      <c r="D132" s="233" t="s">
        <v>141</v>
      </c>
      <c r="E132" s="244" t="s">
        <v>1</v>
      </c>
      <c r="F132" s="245" t="s">
        <v>145</v>
      </c>
      <c r="G132" s="243"/>
      <c r="H132" s="246">
        <v>26.215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141</v>
      </c>
      <c r="AU132" s="252" t="s">
        <v>85</v>
      </c>
      <c r="AV132" s="14" t="s">
        <v>87</v>
      </c>
      <c r="AW132" s="14" t="s">
        <v>34</v>
      </c>
      <c r="AX132" s="14" t="s">
        <v>77</v>
      </c>
      <c r="AY132" s="252" t="s">
        <v>124</v>
      </c>
    </row>
    <row r="133" s="13" customFormat="1">
      <c r="A133" s="13"/>
      <c r="B133" s="231"/>
      <c r="C133" s="232"/>
      <c r="D133" s="233" t="s">
        <v>141</v>
      </c>
      <c r="E133" s="234" t="s">
        <v>1</v>
      </c>
      <c r="F133" s="235" t="s">
        <v>146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141</v>
      </c>
      <c r="AU133" s="241" t="s">
        <v>85</v>
      </c>
      <c r="AV133" s="13" t="s">
        <v>85</v>
      </c>
      <c r="AW133" s="13" t="s">
        <v>34</v>
      </c>
      <c r="AX133" s="13" t="s">
        <v>77</v>
      </c>
      <c r="AY133" s="241" t="s">
        <v>124</v>
      </c>
    </row>
    <row r="134" s="14" customFormat="1">
      <c r="A134" s="14"/>
      <c r="B134" s="242"/>
      <c r="C134" s="243"/>
      <c r="D134" s="233" t="s">
        <v>141</v>
      </c>
      <c r="E134" s="244" t="s">
        <v>1</v>
      </c>
      <c r="F134" s="245" t="s">
        <v>147</v>
      </c>
      <c r="G134" s="243"/>
      <c r="H134" s="246">
        <v>18.417000000000002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141</v>
      </c>
      <c r="AU134" s="252" t="s">
        <v>85</v>
      </c>
      <c r="AV134" s="14" t="s">
        <v>87</v>
      </c>
      <c r="AW134" s="14" t="s">
        <v>34</v>
      </c>
      <c r="AX134" s="14" t="s">
        <v>77</v>
      </c>
      <c r="AY134" s="252" t="s">
        <v>124</v>
      </c>
    </row>
    <row r="135" s="13" customFormat="1">
      <c r="A135" s="13"/>
      <c r="B135" s="231"/>
      <c r="C135" s="232"/>
      <c r="D135" s="233" t="s">
        <v>141</v>
      </c>
      <c r="E135" s="234" t="s">
        <v>1</v>
      </c>
      <c r="F135" s="235" t="s">
        <v>148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141</v>
      </c>
      <c r="AU135" s="241" t="s">
        <v>85</v>
      </c>
      <c r="AV135" s="13" t="s">
        <v>85</v>
      </c>
      <c r="AW135" s="13" t="s">
        <v>34</v>
      </c>
      <c r="AX135" s="13" t="s">
        <v>77</v>
      </c>
      <c r="AY135" s="241" t="s">
        <v>124</v>
      </c>
    </row>
    <row r="136" s="14" customFormat="1">
      <c r="A136" s="14"/>
      <c r="B136" s="242"/>
      <c r="C136" s="243"/>
      <c r="D136" s="233" t="s">
        <v>141</v>
      </c>
      <c r="E136" s="244" t="s">
        <v>1</v>
      </c>
      <c r="F136" s="245" t="s">
        <v>149</v>
      </c>
      <c r="G136" s="243"/>
      <c r="H136" s="246">
        <v>20.646999999999998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141</v>
      </c>
      <c r="AU136" s="252" t="s">
        <v>85</v>
      </c>
      <c r="AV136" s="14" t="s">
        <v>87</v>
      </c>
      <c r="AW136" s="14" t="s">
        <v>34</v>
      </c>
      <c r="AX136" s="14" t="s">
        <v>77</v>
      </c>
      <c r="AY136" s="252" t="s">
        <v>124</v>
      </c>
    </row>
    <row r="137" s="13" customFormat="1">
      <c r="A137" s="13"/>
      <c r="B137" s="231"/>
      <c r="C137" s="232"/>
      <c r="D137" s="233" t="s">
        <v>141</v>
      </c>
      <c r="E137" s="234" t="s">
        <v>1</v>
      </c>
      <c r="F137" s="235" t="s">
        <v>150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141</v>
      </c>
      <c r="AU137" s="241" t="s">
        <v>85</v>
      </c>
      <c r="AV137" s="13" t="s">
        <v>85</v>
      </c>
      <c r="AW137" s="13" t="s">
        <v>34</v>
      </c>
      <c r="AX137" s="13" t="s">
        <v>77</v>
      </c>
      <c r="AY137" s="241" t="s">
        <v>124</v>
      </c>
    </row>
    <row r="138" s="14" customFormat="1">
      <c r="A138" s="14"/>
      <c r="B138" s="242"/>
      <c r="C138" s="243"/>
      <c r="D138" s="233" t="s">
        <v>141</v>
      </c>
      <c r="E138" s="244" t="s">
        <v>1</v>
      </c>
      <c r="F138" s="245" t="s">
        <v>151</v>
      </c>
      <c r="G138" s="243"/>
      <c r="H138" s="246">
        <v>22.68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141</v>
      </c>
      <c r="AU138" s="252" t="s">
        <v>85</v>
      </c>
      <c r="AV138" s="14" t="s">
        <v>87</v>
      </c>
      <c r="AW138" s="14" t="s">
        <v>34</v>
      </c>
      <c r="AX138" s="14" t="s">
        <v>77</v>
      </c>
      <c r="AY138" s="252" t="s">
        <v>124</v>
      </c>
    </row>
    <row r="139" s="13" customFormat="1">
      <c r="A139" s="13"/>
      <c r="B139" s="231"/>
      <c r="C139" s="232"/>
      <c r="D139" s="233" t="s">
        <v>141</v>
      </c>
      <c r="E139" s="234" t="s">
        <v>1</v>
      </c>
      <c r="F139" s="235" t="s">
        <v>152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141</v>
      </c>
      <c r="AU139" s="241" t="s">
        <v>85</v>
      </c>
      <c r="AV139" s="13" t="s">
        <v>85</v>
      </c>
      <c r="AW139" s="13" t="s">
        <v>34</v>
      </c>
      <c r="AX139" s="13" t="s">
        <v>77</v>
      </c>
      <c r="AY139" s="241" t="s">
        <v>124</v>
      </c>
    </row>
    <row r="140" s="14" customFormat="1">
      <c r="A140" s="14"/>
      <c r="B140" s="242"/>
      <c r="C140" s="243"/>
      <c r="D140" s="233" t="s">
        <v>141</v>
      </c>
      <c r="E140" s="244" t="s">
        <v>1</v>
      </c>
      <c r="F140" s="245" t="s">
        <v>153</v>
      </c>
      <c r="G140" s="243"/>
      <c r="H140" s="246">
        <v>39.302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141</v>
      </c>
      <c r="AU140" s="252" t="s">
        <v>85</v>
      </c>
      <c r="AV140" s="14" t="s">
        <v>87</v>
      </c>
      <c r="AW140" s="14" t="s">
        <v>34</v>
      </c>
      <c r="AX140" s="14" t="s">
        <v>77</v>
      </c>
      <c r="AY140" s="252" t="s">
        <v>124</v>
      </c>
    </row>
    <row r="141" s="13" customFormat="1">
      <c r="A141" s="13"/>
      <c r="B141" s="231"/>
      <c r="C141" s="232"/>
      <c r="D141" s="233" t="s">
        <v>141</v>
      </c>
      <c r="E141" s="234" t="s">
        <v>1</v>
      </c>
      <c r="F141" s="235" t="s">
        <v>154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141</v>
      </c>
      <c r="AU141" s="241" t="s">
        <v>85</v>
      </c>
      <c r="AV141" s="13" t="s">
        <v>85</v>
      </c>
      <c r="AW141" s="13" t="s">
        <v>34</v>
      </c>
      <c r="AX141" s="13" t="s">
        <v>77</v>
      </c>
      <c r="AY141" s="241" t="s">
        <v>124</v>
      </c>
    </row>
    <row r="142" s="14" customFormat="1">
      <c r="A142" s="14"/>
      <c r="B142" s="242"/>
      <c r="C142" s="243"/>
      <c r="D142" s="233" t="s">
        <v>141</v>
      </c>
      <c r="E142" s="244" t="s">
        <v>1</v>
      </c>
      <c r="F142" s="245" t="s">
        <v>155</v>
      </c>
      <c r="G142" s="243"/>
      <c r="H142" s="246">
        <v>38.930999999999997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141</v>
      </c>
      <c r="AU142" s="252" t="s">
        <v>85</v>
      </c>
      <c r="AV142" s="14" t="s">
        <v>87</v>
      </c>
      <c r="AW142" s="14" t="s">
        <v>34</v>
      </c>
      <c r="AX142" s="14" t="s">
        <v>77</v>
      </c>
      <c r="AY142" s="252" t="s">
        <v>124</v>
      </c>
    </row>
    <row r="143" s="13" customFormat="1">
      <c r="A143" s="13"/>
      <c r="B143" s="231"/>
      <c r="C143" s="232"/>
      <c r="D143" s="233" t="s">
        <v>141</v>
      </c>
      <c r="E143" s="234" t="s">
        <v>1</v>
      </c>
      <c r="F143" s="235" t="s">
        <v>156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141</v>
      </c>
      <c r="AU143" s="241" t="s">
        <v>85</v>
      </c>
      <c r="AV143" s="13" t="s">
        <v>85</v>
      </c>
      <c r="AW143" s="13" t="s">
        <v>34</v>
      </c>
      <c r="AX143" s="13" t="s">
        <v>77</v>
      </c>
      <c r="AY143" s="241" t="s">
        <v>124</v>
      </c>
    </row>
    <row r="144" s="14" customFormat="1">
      <c r="A144" s="14"/>
      <c r="B144" s="242"/>
      <c r="C144" s="243"/>
      <c r="D144" s="233" t="s">
        <v>141</v>
      </c>
      <c r="E144" s="244" t="s">
        <v>1</v>
      </c>
      <c r="F144" s="245" t="s">
        <v>157</v>
      </c>
      <c r="G144" s="243"/>
      <c r="H144" s="246">
        <v>34.200000000000003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141</v>
      </c>
      <c r="AU144" s="252" t="s">
        <v>85</v>
      </c>
      <c r="AV144" s="14" t="s">
        <v>87</v>
      </c>
      <c r="AW144" s="14" t="s">
        <v>34</v>
      </c>
      <c r="AX144" s="14" t="s">
        <v>77</v>
      </c>
      <c r="AY144" s="252" t="s">
        <v>124</v>
      </c>
    </row>
    <row r="145" s="13" customFormat="1">
      <c r="A145" s="13"/>
      <c r="B145" s="231"/>
      <c r="C145" s="232"/>
      <c r="D145" s="233" t="s">
        <v>141</v>
      </c>
      <c r="E145" s="234" t="s">
        <v>1</v>
      </c>
      <c r="F145" s="235" t="s">
        <v>158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141</v>
      </c>
      <c r="AU145" s="241" t="s">
        <v>85</v>
      </c>
      <c r="AV145" s="13" t="s">
        <v>85</v>
      </c>
      <c r="AW145" s="13" t="s">
        <v>34</v>
      </c>
      <c r="AX145" s="13" t="s">
        <v>77</v>
      </c>
      <c r="AY145" s="241" t="s">
        <v>124</v>
      </c>
    </row>
    <row r="146" s="14" customFormat="1">
      <c r="A146" s="14"/>
      <c r="B146" s="242"/>
      <c r="C146" s="243"/>
      <c r="D146" s="233" t="s">
        <v>141</v>
      </c>
      <c r="E146" s="244" t="s">
        <v>1</v>
      </c>
      <c r="F146" s="245" t="s">
        <v>159</v>
      </c>
      <c r="G146" s="243"/>
      <c r="H146" s="246">
        <v>49.347999999999999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141</v>
      </c>
      <c r="AU146" s="252" t="s">
        <v>85</v>
      </c>
      <c r="AV146" s="14" t="s">
        <v>87</v>
      </c>
      <c r="AW146" s="14" t="s">
        <v>34</v>
      </c>
      <c r="AX146" s="14" t="s">
        <v>77</v>
      </c>
      <c r="AY146" s="252" t="s">
        <v>124</v>
      </c>
    </row>
    <row r="147" s="13" customFormat="1">
      <c r="A147" s="13"/>
      <c r="B147" s="231"/>
      <c r="C147" s="232"/>
      <c r="D147" s="233" t="s">
        <v>141</v>
      </c>
      <c r="E147" s="234" t="s">
        <v>1</v>
      </c>
      <c r="F147" s="235" t="s">
        <v>160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141</v>
      </c>
      <c r="AU147" s="241" t="s">
        <v>85</v>
      </c>
      <c r="AV147" s="13" t="s">
        <v>85</v>
      </c>
      <c r="AW147" s="13" t="s">
        <v>34</v>
      </c>
      <c r="AX147" s="13" t="s">
        <v>77</v>
      </c>
      <c r="AY147" s="241" t="s">
        <v>124</v>
      </c>
    </row>
    <row r="148" s="14" customFormat="1">
      <c r="A148" s="14"/>
      <c r="B148" s="242"/>
      <c r="C148" s="243"/>
      <c r="D148" s="233" t="s">
        <v>141</v>
      </c>
      <c r="E148" s="244" t="s">
        <v>1</v>
      </c>
      <c r="F148" s="245" t="s">
        <v>161</v>
      </c>
      <c r="G148" s="243"/>
      <c r="H148" s="246">
        <v>30.75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141</v>
      </c>
      <c r="AU148" s="252" t="s">
        <v>85</v>
      </c>
      <c r="AV148" s="14" t="s">
        <v>87</v>
      </c>
      <c r="AW148" s="14" t="s">
        <v>34</v>
      </c>
      <c r="AX148" s="14" t="s">
        <v>77</v>
      </c>
      <c r="AY148" s="252" t="s">
        <v>124</v>
      </c>
    </row>
    <row r="149" s="13" customFormat="1">
      <c r="A149" s="13"/>
      <c r="B149" s="231"/>
      <c r="C149" s="232"/>
      <c r="D149" s="233" t="s">
        <v>141</v>
      </c>
      <c r="E149" s="234" t="s">
        <v>1</v>
      </c>
      <c r="F149" s="235" t="s">
        <v>162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141</v>
      </c>
      <c r="AU149" s="241" t="s">
        <v>85</v>
      </c>
      <c r="AV149" s="13" t="s">
        <v>85</v>
      </c>
      <c r="AW149" s="13" t="s">
        <v>34</v>
      </c>
      <c r="AX149" s="13" t="s">
        <v>77</v>
      </c>
      <c r="AY149" s="241" t="s">
        <v>124</v>
      </c>
    </row>
    <row r="150" s="14" customFormat="1">
      <c r="A150" s="14"/>
      <c r="B150" s="242"/>
      <c r="C150" s="243"/>
      <c r="D150" s="233" t="s">
        <v>141</v>
      </c>
      <c r="E150" s="244" t="s">
        <v>1</v>
      </c>
      <c r="F150" s="245" t="s">
        <v>163</v>
      </c>
      <c r="G150" s="243"/>
      <c r="H150" s="246">
        <v>44.186999999999998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141</v>
      </c>
      <c r="AU150" s="252" t="s">
        <v>85</v>
      </c>
      <c r="AV150" s="14" t="s">
        <v>87</v>
      </c>
      <c r="AW150" s="14" t="s">
        <v>34</v>
      </c>
      <c r="AX150" s="14" t="s">
        <v>77</v>
      </c>
      <c r="AY150" s="252" t="s">
        <v>124</v>
      </c>
    </row>
    <row r="151" s="13" customFormat="1">
      <c r="A151" s="13"/>
      <c r="B151" s="231"/>
      <c r="C151" s="232"/>
      <c r="D151" s="233" t="s">
        <v>141</v>
      </c>
      <c r="E151" s="234" t="s">
        <v>1</v>
      </c>
      <c r="F151" s="235" t="s">
        <v>164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141</v>
      </c>
      <c r="AU151" s="241" t="s">
        <v>85</v>
      </c>
      <c r="AV151" s="13" t="s">
        <v>85</v>
      </c>
      <c r="AW151" s="13" t="s">
        <v>34</v>
      </c>
      <c r="AX151" s="13" t="s">
        <v>77</v>
      </c>
      <c r="AY151" s="241" t="s">
        <v>124</v>
      </c>
    </row>
    <row r="152" s="14" customFormat="1">
      <c r="A152" s="14"/>
      <c r="B152" s="242"/>
      <c r="C152" s="243"/>
      <c r="D152" s="233" t="s">
        <v>141</v>
      </c>
      <c r="E152" s="244" t="s">
        <v>1</v>
      </c>
      <c r="F152" s="245" t="s">
        <v>165</v>
      </c>
      <c r="G152" s="243"/>
      <c r="H152" s="246">
        <v>20.978000000000002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141</v>
      </c>
      <c r="AU152" s="252" t="s">
        <v>85</v>
      </c>
      <c r="AV152" s="14" t="s">
        <v>87</v>
      </c>
      <c r="AW152" s="14" t="s">
        <v>34</v>
      </c>
      <c r="AX152" s="14" t="s">
        <v>77</v>
      </c>
      <c r="AY152" s="252" t="s">
        <v>124</v>
      </c>
    </row>
    <row r="153" s="13" customFormat="1">
      <c r="A153" s="13"/>
      <c r="B153" s="231"/>
      <c r="C153" s="232"/>
      <c r="D153" s="233" t="s">
        <v>141</v>
      </c>
      <c r="E153" s="234" t="s">
        <v>1</v>
      </c>
      <c r="F153" s="235" t="s">
        <v>166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141</v>
      </c>
      <c r="AU153" s="241" t="s">
        <v>85</v>
      </c>
      <c r="AV153" s="13" t="s">
        <v>85</v>
      </c>
      <c r="AW153" s="13" t="s">
        <v>34</v>
      </c>
      <c r="AX153" s="13" t="s">
        <v>77</v>
      </c>
      <c r="AY153" s="241" t="s">
        <v>124</v>
      </c>
    </row>
    <row r="154" s="14" customFormat="1">
      <c r="A154" s="14"/>
      <c r="B154" s="242"/>
      <c r="C154" s="243"/>
      <c r="D154" s="233" t="s">
        <v>141</v>
      </c>
      <c r="E154" s="244" t="s">
        <v>1</v>
      </c>
      <c r="F154" s="245" t="s">
        <v>167</v>
      </c>
      <c r="G154" s="243"/>
      <c r="H154" s="246">
        <v>28.053999999999998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141</v>
      </c>
      <c r="AU154" s="252" t="s">
        <v>85</v>
      </c>
      <c r="AV154" s="14" t="s">
        <v>87</v>
      </c>
      <c r="AW154" s="14" t="s">
        <v>34</v>
      </c>
      <c r="AX154" s="14" t="s">
        <v>77</v>
      </c>
      <c r="AY154" s="252" t="s">
        <v>124</v>
      </c>
    </row>
    <row r="155" s="13" customFormat="1">
      <c r="A155" s="13"/>
      <c r="B155" s="231"/>
      <c r="C155" s="232"/>
      <c r="D155" s="233" t="s">
        <v>141</v>
      </c>
      <c r="E155" s="234" t="s">
        <v>1</v>
      </c>
      <c r="F155" s="235" t="s">
        <v>168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141</v>
      </c>
      <c r="AU155" s="241" t="s">
        <v>85</v>
      </c>
      <c r="AV155" s="13" t="s">
        <v>85</v>
      </c>
      <c r="AW155" s="13" t="s">
        <v>34</v>
      </c>
      <c r="AX155" s="13" t="s">
        <v>77</v>
      </c>
      <c r="AY155" s="241" t="s">
        <v>124</v>
      </c>
    </row>
    <row r="156" s="14" customFormat="1">
      <c r="A156" s="14"/>
      <c r="B156" s="242"/>
      <c r="C156" s="243"/>
      <c r="D156" s="233" t="s">
        <v>141</v>
      </c>
      <c r="E156" s="244" t="s">
        <v>1</v>
      </c>
      <c r="F156" s="245" t="s">
        <v>169</v>
      </c>
      <c r="G156" s="243"/>
      <c r="H156" s="246">
        <v>22.207999999999998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141</v>
      </c>
      <c r="AU156" s="252" t="s">
        <v>85</v>
      </c>
      <c r="AV156" s="14" t="s">
        <v>87</v>
      </c>
      <c r="AW156" s="14" t="s">
        <v>34</v>
      </c>
      <c r="AX156" s="14" t="s">
        <v>77</v>
      </c>
      <c r="AY156" s="252" t="s">
        <v>124</v>
      </c>
    </row>
    <row r="157" s="13" customFormat="1">
      <c r="A157" s="13"/>
      <c r="B157" s="231"/>
      <c r="C157" s="232"/>
      <c r="D157" s="233" t="s">
        <v>141</v>
      </c>
      <c r="E157" s="234" t="s">
        <v>1</v>
      </c>
      <c r="F157" s="235" t="s">
        <v>170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141</v>
      </c>
      <c r="AU157" s="241" t="s">
        <v>85</v>
      </c>
      <c r="AV157" s="13" t="s">
        <v>85</v>
      </c>
      <c r="AW157" s="13" t="s">
        <v>34</v>
      </c>
      <c r="AX157" s="13" t="s">
        <v>77</v>
      </c>
      <c r="AY157" s="241" t="s">
        <v>124</v>
      </c>
    </row>
    <row r="158" s="14" customFormat="1">
      <c r="A158" s="14"/>
      <c r="B158" s="242"/>
      <c r="C158" s="243"/>
      <c r="D158" s="233" t="s">
        <v>141</v>
      </c>
      <c r="E158" s="244" t="s">
        <v>1</v>
      </c>
      <c r="F158" s="245" t="s">
        <v>171</v>
      </c>
      <c r="G158" s="243"/>
      <c r="H158" s="246">
        <v>25.231999999999999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141</v>
      </c>
      <c r="AU158" s="252" t="s">
        <v>85</v>
      </c>
      <c r="AV158" s="14" t="s">
        <v>87</v>
      </c>
      <c r="AW158" s="14" t="s">
        <v>34</v>
      </c>
      <c r="AX158" s="14" t="s">
        <v>77</v>
      </c>
      <c r="AY158" s="252" t="s">
        <v>124</v>
      </c>
    </row>
    <row r="159" s="13" customFormat="1">
      <c r="A159" s="13"/>
      <c r="B159" s="231"/>
      <c r="C159" s="232"/>
      <c r="D159" s="233" t="s">
        <v>141</v>
      </c>
      <c r="E159" s="234" t="s">
        <v>1</v>
      </c>
      <c r="F159" s="235" t="s">
        <v>172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141</v>
      </c>
      <c r="AU159" s="241" t="s">
        <v>85</v>
      </c>
      <c r="AV159" s="13" t="s">
        <v>85</v>
      </c>
      <c r="AW159" s="13" t="s">
        <v>34</v>
      </c>
      <c r="AX159" s="13" t="s">
        <v>77</v>
      </c>
      <c r="AY159" s="241" t="s">
        <v>124</v>
      </c>
    </row>
    <row r="160" s="14" customFormat="1">
      <c r="A160" s="14"/>
      <c r="B160" s="242"/>
      <c r="C160" s="243"/>
      <c r="D160" s="233" t="s">
        <v>141</v>
      </c>
      <c r="E160" s="244" t="s">
        <v>1</v>
      </c>
      <c r="F160" s="245" t="s">
        <v>173</v>
      </c>
      <c r="G160" s="243"/>
      <c r="H160" s="246">
        <v>28.314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141</v>
      </c>
      <c r="AU160" s="252" t="s">
        <v>85</v>
      </c>
      <c r="AV160" s="14" t="s">
        <v>87</v>
      </c>
      <c r="AW160" s="14" t="s">
        <v>34</v>
      </c>
      <c r="AX160" s="14" t="s">
        <v>77</v>
      </c>
      <c r="AY160" s="252" t="s">
        <v>124</v>
      </c>
    </row>
    <row r="161" s="13" customFormat="1">
      <c r="A161" s="13"/>
      <c r="B161" s="231"/>
      <c r="C161" s="232"/>
      <c r="D161" s="233" t="s">
        <v>141</v>
      </c>
      <c r="E161" s="234" t="s">
        <v>1</v>
      </c>
      <c r="F161" s="235" t="s">
        <v>174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141</v>
      </c>
      <c r="AU161" s="241" t="s">
        <v>85</v>
      </c>
      <c r="AV161" s="13" t="s">
        <v>85</v>
      </c>
      <c r="AW161" s="13" t="s">
        <v>34</v>
      </c>
      <c r="AX161" s="13" t="s">
        <v>77</v>
      </c>
      <c r="AY161" s="241" t="s">
        <v>124</v>
      </c>
    </row>
    <row r="162" s="14" customFormat="1">
      <c r="A162" s="14"/>
      <c r="B162" s="242"/>
      <c r="C162" s="243"/>
      <c r="D162" s="233" t="s">
        <v>141</v>
      </c>
      <c r="E162" s="244" t="s">
        <v>1</v>
      </c>
      <c r="F162" s="245" t="s">
        <v>175</v>
      </c>
      <c r="G162" s="243"/>
      <c r="H162" s="246">
        <v>24.341000000000001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141</v>
      </c>
      <c r="AU162" s="252" t="s">
        <v>85</v>
      </c>
      <c r="AV162" s="14" t="s">
        <v>87</v>
      </c>
      <c r="AW162" s="14" t="s">
        <v>34</v>
      </c>
      <c r="AX162" s="14" t="s">
        <v>77</v>
      </c>
      <c r="AY162" s="252" t="s">
        <v>124</v>
      </c>
    </row>
    <row r="163" s="13" customFormat="1">
      <c r="A163" s="13"/>
      <c r="B163" s="231"/>
      <c r="C163" s="232"/>
      <c r="D163" s="233" t="s">
        <v>141</v>
      </c>
      <c r="E163" s="234" t="s">
        <v>1</v>
      </c>
      <c r="F163" s="235" t="s">
        <v>176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141</v>
      </c>
      <c r="AU163" s="241" t="s">
        <v>85</v>
      </c>
      <c r="AV163" s="13" t="s">
        <v>85</v>
      </c>
      <c r="AW163" s="13" t="s">
        <v>34</v>
      </c>
      <c r="AX163" s="13" t="s">
        <v>77</v>
      </c>
      <c r="AY163" s="241" t="s">
        <v>124</v>
      </c>
    </row>
    <row r="164" s="14" customFormat="1">
      <c r="A164" s="14"/>
      <c r="B164" s="242"/>
      <c r="C164" s="243"/>
      <c r="D164" s="233" t="s">
        <v>141</v>
      </c>
      <c r="E164" s="244" t="s">
        <v>1</v>
      </c>
      <c r="F164" s="245" t="s">
        <v>177</v>
      </c>
      <c r="G164" s="243"/>
      <c r="H164" s="246">
        <v>27.224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141</v>
      </c>
      <c r="AU164" s="252" t="s">
        <v>85</v>
      </c>
      <c r="AV164" s="14" t="s">
        <v>87</v>
      </c>
      <c r="AW164" s="14" t="s">
        <v>34</v>
      </c>
      <c r="AX164" s="14" t="s">
        <v>77</v>
      </c>
      <c r="AY164" s="252" t="s">
        <v>124</v>
      </c>
    </row>
    <row r="165" s="13" customFormat="1">
      <c r="A165" s="13"/>
      <c r="B165" s="231"/>
      <c r="C165" s="232"/>
      <c r="D165" s="233" t="s">
        <v>141</v>
      </c>
      <c r="E165" s="234" t="s">
        <v>1</v>
      </c>
      <c r="F165" s="235" t="s">
        <v>178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141</v>
      </c>
      <c r="AU165" s="241" t="s">
        <v>85</v>
      </c>
      <c r="AV165" s="13" t="s">
        <v>85</v>
      </c>
      <c r="AW165" s="13" t="s">
        <v>34</v>
      </c>
      <c r="AX165" s="13" t="s">
        <v>77</v>
      </c>
      <c r="AY165" s="241" t="s">
        <v>124</v>
      </c>
    </row>
    <row r="166" s="14" customFormat="1">
      <c r="A166" s="14"/>
      <c r="B166" s="242"/>
      <c r="C166" s="243"/>
      <c r="D166" s="233" t="s">
        <v>141</v>
      </c>
      <c r="E166" s="244" t="s">
        <v>1</v>
      </c>
      <c r="F166" s="245" t="s">
        <v>179</v>
      </c>
      <c r="G166" s="243"/>
      <c r="H166" s="246">
        <v>34.5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141</v>
      </c>
      <c r="AU166" s="252" t="s">
        <v>85</v>
      </c>
      <c r="AV166" s="14" t="s">
        <v>87</v>
      </c>
      <c r="AW166" s="14" t="s">
        <v>34</v>
      </c>
      <c r="AX166" s="14" t="s">
        <v>77</v>
      </c>
      <c r="AY166" s="252" t="s">
        <v>124</v>
      </c>
    </row>
    <row r="167" s="13" customFormat="1">
      <c r="A167" s="13"/>
      <c r="B167" s="231"/>
      <c r="C167" s="232"/>
      <c r="D167" s="233" t="s">
        <v>141</v>
      </c>
      <c r="E167" s="234" t="s">
        <v>1</v>
      </c>
      <c r="F167" s="235" t="s">
        <v>180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141</v>
      </c>
      <c r="AU167" s="241" t="s">
        <v>85</v>
      </c>
      <c r="AV167" s="13" t="s">
        <v>85</v>
      </c>
      <c r="AW167" s="13" t="s">
        <v>34</v>
      </c>
      <c r="AX167" s="13" t="s">
        <v>77</v>
      </c>
      <c r="AY167" s="241" t="s">
        <v>124</v>
      </c>
    </row>
    <row r="168" s="14" customFormat="1">
      <c r="A168" s="14"/>
      <c r="B168" s="242"/>
      <c r="C168" s="243"/>
      <c r="D168" s="233" t="s">
        <v>141</v>
      </c>
      <c r="E168" s="244" t="s">
        <v>1</v>
      </c>
      <c r="F168" s="245" t="s">
        <v>181</v>
      </c>
      <c r="G168" s="243"/>
      <c r="H168" s="246">
        <v>23.273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141</v>
      </c>
      <c r="AU168" s="252" t="s">
        <v>85</v>
      </c>
      <c r="AV168" s="14" t="s">
        <v>87</v>
      </c>
      <c r="AW168" s="14" t="s">
        <v>34</v>
      </c>
      <c r="AX168" s="14" t="s">
        <v>77</v>
      </c>
      <c r="AY168" s="252" t="s">
        <v>124</v>
      </c>
    </row>
    <row r="169" s="13" customFormat="1">
      <c r="A169" s="13"/>
      <c r="B169" s="231"/>
      <c r="C169" s="232"/>
      <c r="D169" s="233" t="s">
        <v>141</v>
      </c>
      <c r="E169" s="234" t="s">
        <v>1</v>
      </c>
      <c r="F169" s="235" t="s">
        <v>182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141</v>
      </c>
      <c r="AU169" s="241" t="s">
        <v>85</v>
      </c>
      <c r="AV169" s="13" t="s">
        <v>85</v>
      </c>
      <c r="AW169" s="13" t="s">
        <v>34</v>
      </c>
      <c r="AX169" s="13" t="s">
        <v>77</v>
      </c>
      <c r="AY169" s="241" t="s">
        <v>124</v>
      </c>
    </row>
    <row r="170" s="14" customFormat="1">
      <c r="A170" s="14"/>
      <c r="B170" s="242"/>
      <c r="C170" s="243"/>
      <c r="D170" s="233" t="s">
        <v>141</v>
      </c>
      <c r="E170" s="244" t="s">
        <v>1</v>
      </c>
      <c r="F170" s="245" t="s">
        <v>183</v>
      </c>
      <c r="G170" s="243"/>
      <c r="H170" s="246">
        <v>40.012999999999998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141</v>
      </c>
      <c r="AU170" s="252" t="s">
        <v>85</v>
      </c>
      <c r="AV170" s="14" t="s">
        <v>87</v>
      </c>
      <c r="AW170" s="14" t="s">
        <v>34</v>
      </c>
      <c r="AX170" s="14" t="s">
        <v>77</v>
      </c>
      <c r="AY170" s="252" t="s">
        <v>124</v>
      </c>
    </row>
    <row r="171" s="13" customFormat="1">
      <c r="A171" s="13"/>
      <c r="B171" s="231"/>
      <c r="C171" s="232"/>
      <c r="D171" s="233" t="s">
        <v>141</v>
      </c>
      <c r="E171" s="234" t="s">
        <v>1</v>
      </c>
      <c r="F171" s="235" t="s">
        <v>184</v>
      </c>
      <c r="G171" s="232"/>
      <c r="H171" s="234" t="s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141</v>
      </c>
      <c r="AU171" s="241" t="s">
        <v>85</v>
      </c>
      <c r="AV171" s="13" t="s">
        <v>85</v>
      </c>
      <c r="AW171" s="13" t="s">
        <v>34</v>
      </c>
      <c r="AX171" s="13" t="s">
        <v>77</v>
      </c>
      <c r="AY171" s="241" t="s">
        <v>124</v>
      </c>
    </row>
    <row r="172" s="14" customFormat="1">
      <c r="A172" s="14"/>
      <c r="B172" s="242"/>
      <c r="C172" s="243"/>
      <c r="D172" s="233" t="s">
        <v>141</v>
      </c>
      <c r="E172" s="244" t="s">
        <v>1</v>
      </c>
      <c r="F172" s="245" t="s">
        <v>185</v>
      </c>
      <c r="G172" s="243"/>
      <c r="H172" s="246">
        <v>17.440999999999999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141</v>
      </c>
      <c r="AU172" s="252" t="s">
        <v>85</v>
      </c>
      <c r="AV172" s="14" t="s">
        <v>87</v>
      </c>
      <c r="AW172" s="14" t="s">
        <v>34</v>
      </c>
      <c r="AX172" s="14" t="s">
        <v>77</v>
      </c>
      <c r="AY172" s="252" t="s">
        <v>124</v>
      </c>
    </row>
    <row r="173" s="13" customFormat="1">
      <c r="A173" s="13"/>
      <c r="B173" s="231"/>
      <c r="C173" s="232"/>
      <c r="D173" s="233" t="s">
        <v>141</v>
      </c>
      <c r="E173" s="234" t="s">
        <v>1</v>
      </c>
      <c r="F173" s="235" t="s">
        <v>186</v>
      </c>
      <c r="G173" s="232"/>
      <c r="H173" s="234" t="s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141</v>
      </c>
      <c r="AU173" s="241" t="s">
        <v>85</v>
      </c>
      <c r="AV173" s="13" t="s">
        <v>85</v>
      </c>
      <c r="AW173" s="13" t="s">
        <v>34</v>
      </c>
      <c r="AX173" s="13" t="s">
        <v>77</v>
      </c>
      <c r="AY173" s="241" t="s">
        <v>124</v>
      </c>
    </row>
    <row r="174" s="14" customFormat="1">
      <c r="A174" s="14"/>
      <c r="B174" s="242"/>
      <c r="C174" s="243"/>
      <c r="D174" s="233" t="s">
        <v>141</v>
      </c>
      <c r="E174" s="244" t="s">
        <v>1</v>
      </c>
      <c r="F174" s="245" t="s">
        <v>187</v>
      </c>
      <c r="G174" s="243"/>
      <c r="H174" s="246">
        <v>48.960000000000001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141</v>
      </c>
      <c r="AU174" s="252" t="s">
        <v>85</v>
      </c>
      <c r="AV174" s="14" t="s">
        <v>87</v>
      </c>
      <c r="AW174" s="14" t="s">
        <v>34</v>
      </c>
      <c r="AX174" s="14" t="s">
        <v>77</v>
      </c>
      <c r="AY174" s="252" t="s">
        <v>124</v>
      </c>
    </row>
    <row r="175" s="13" customFormat="1">
      <c r="A175" s="13"/>
      <c r="B175" s="231"/>
      <c r="C175" s="232"/>
      <c r="D175" s="233" t="s">
        <v>141</v>
      </c>
      <c r="E175" s="234" t="s">
        <v>1</v>
      </c>
      <c r="F175" s="235" t="s">
        <v>188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141</v>
      </c>
      <c r="AU175" s="241" t="s">
        <v>85</v>
      </c>
      <c r="AV175" s="13" t="s">
        <v>85</v>
      </c>
      <c r="AW175" s="13" t="s">
        <v>34</v>
      </c>
      <c r="AX175" s="13" t="s">
        <v>77</v>
      </c>
      <c r="AY175" s="241" t="s">
        <v>124</v>
      </c>
    </row>
    <row r="176" s="14" customFormat="1">
      <c r="A176" s="14"/>
      <c r="B176" s="242"/>
      <c r="C176" s="243"/>
      <c r="D176" s="233" t="s">
        <v>141</v>
      </c>
      <c r="E176" s="244" t="s">
        <v>1</v>
      </c>
      <c r="F176" s="245" t="s">
        <v>189</v>
      </c>
      <c r="G176" s="243"/>
      <c r="H176" s="246">
        <v>79.310000000000002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141</v>
      </c>
      <c r="AU176" s="252" t="s">
        <v>85</v>
      </c>
      <c r="AV176" s="14" t="s">
        <v>87</v>
      </c>
      <c r="AW176" s="14" t="s">
        <v>34</v>
      </c>
      <c r="AX176" s="14" t="s">
        <v>77</v>
      </c>
      <c r="AY176" s="252" t="s">
        <v>124</v>
      </c>
    </row>
    <row r="177" s="13" customFormat="1">
      <c r="A177" s="13"/>
      <c r="B177" s="231"/>
      <c r="C177" s="232"/>
      <c r="D177" s="233" t="s">
        <v>141</v>
      </c>
      <c r="E177" s="234" t="s">
        <v>1</v>
      </c>
      <c r="F177" s="235" t="s">
        <v>190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141</v>
      </c>
      <c r="AU177" s="241" t="s">
        <v>85</v>
      </c>
      <c r="AV177" s="13" t="s">
        <v>85</v>
      </c>
      <c r="AW177" s="13" t="s">
        <v>34</v>
      </c>
      <c r="AX177" s="13" t="s">
        <v>77</v>
      </c>
      <c r="AY177" s="241" t="s">
        <v>124</v>
      </c>
    </row>
    <row r="178" s="14" customFormat="1">
      <c r="A178" s="14"/>
      <c r="B178" s="242"/>
      <c r="C178" s="243"/>
      <c r="D178" s="233" t="s">
        <v>141</v>
      </c>
      <c r="E178" s="244" t="s">
        <v>1</v>
      </c>
      <c r="F178" s="245" t="s">
        <v>191</v>
      </c>
      <c r="G178" s="243"/>
      <c r="H178" s="246">
        <v>38.838000000000001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141</v>
      </c>
      <c r="AU178" s="252" t="s">
        <v>85</v>
      </c>
      <c r="AV178" s="14" t="s">
        <v>87</v>
      </c>
      <c r="AW178" s="14" t="s">
        <v>34</v>
      </c>
      <c r="AX178" s="14" t="s">
        <v>77</v>
      </c>
      <c r="AY178" s="252" t="s">
        <v>124</v>
      </c>
    </row>
    <row r="179" s="13" customFormat="1">
      <c r="A179" s="13"/>
      <c r="B179" s="231"/>
      <c r="C179" s="232"/>
      <c r="D179" s="233" t="s">
        <v>141</v>
      </c>
      <c r="E179" s="234" t="s">
        <v>1</v>
      </c>
      <c r="F179" s="235" t="s">
        <v>192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141</v>
      </c>
      <c r="AU179" s="241" t="s">
        <v>85</v>
      </c>
      <c r="AV179" s="13" t="s">
        <v>85</v>
      </c>
      <c r="AW179" s="13" t="s">
        <v>34</v>
      </c>
      <c r="AX179" s="13" t="s">
        <v>77</v>
      </c>
      <c r="AY179" s="241" t="s">
        <v>124</v>
      </c>
    </row>
    <row r="180" s="14" customFormat="1">
      <c r="A180" s="14"/>
      <c r="B180" s="242"/>
      <c r="C180" s="243"/>
      <c r="D180" s="233" t="s">
        <v>141</v>
      </c>
      <c r="E180" s="244" t="s">
        <v>1</v>
      </c>
      <c r="F180" s="245" t="s">
        <v>193</v>
      </c>
      <c r="G180" s="243"/>
      <c r="H180" s="246">
        <v>55.420000000000002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141</v>
      </c>
      <c r="AU180" s="252" t="s">
        <v>85</v>
      </c>
      <c r="AV180" s="14" t="s">
        <v>87</v>
      </c>
      <c r="AW180" s="14" t="s">
        <v>34</v>
      </c>
      <c r="AX180" s="14" t="s">
        <v>77</v>
      </c>
      <c r="AY180" s="252" t="s">
        <v>124</v>
      </c>
    </row>
    <row r="181" s="13" customFormat="1">
      <c r="A181" s="13"/>
      <c r="B181" s="231"/>
      <c r="C181" s="232"/>
      <c r="D181" s="233" t="s">
        <v>141</v>
      </c>
      <c r="E181" s="234" t="s">
        <v>1</v>
      </c>
      <c r="F181" s="235" t="s">
        <v>194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141</v>
      </c>
      <c r="AU181" s="241" t="s">
        <v>85</v>
      </c>
      <c r="AV181" s="13" t="s">
        <v>85</v>
      </c>
      <c r="AW181" s="13" t="s">
        <v>34</v>
      </c>
      <c r="AX181" s="13" t="s">
        <v>77</v>
      </c>
      <c r="AY181" s="241" t="s">
        <v>124</v>
      </c>
    </row>
    <row r="182" s="14" customFormat="1">
      <c r="A182" s="14"/>
      <c r="B182" s="242"/>
      <c r="C182" s="243"/>
      <c r="D182" s="233" t="s">
        <v>141</v>
      </c>
      <c r="E182" s="244" t="s">
        <v>1</v>
      </c>
      <c r="F182" s="245" t="s">
        <v>195</v>
      </c>
      <c r="G182" s="243"/>
      <c r="H182" s="246">
        <v>8.0470000000000006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141</v>
      </c>
      <c r="AU182" s="252" t="s">
        <v>85</v>
      </c>
      <c r="AV182" s="14" t="s">
        <v>87</v>
      </c>
      <c r="AW182" s="14" t="s">
        <v>34</v>
      </c>
      <c r="AX182" s="14" t="s">
        <v>77</v>
      </c>
      <c r="AY182" s="252" t="s">
        <v>124</v>
      </c>
    </row>
    <row r="183" s="15" customFormat="1">
      <c r="A183" s="15"/>
      <c r="B183" s="253"/>
      <c r="C183" s="254"/>
      <c r="D183" s="233" t="s">
        <v>141</v>
      </c>
      <c r="E183" s="255" t="s">
        <v>1</v>
      </c>
      <c r="F183" s="256" t="s">
        <v>196</v>
      </c>
      <c r="G183" s="254"/>
      <c r="H183" s="257">
        <v>860.18200000000013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3" t="s">
        <v>141</v>
      </c>
      <c r="AU183" s="263" t="s">
        <v>85</v>
      </c>
      <c r="AV183" s="15" t="s">
        <v>130</v>
      </c>
      <c r="AW183" s="15" t="s">
        <v>34</v>
      </c>
      <c r="AX183" s="15" t="s">
        <v>85</v>
      </c>
      <c r="AY183" s="263" t="s">
        <v>124</v>
      </c>
    </row>
    <row r="184" s="2" customFormat="1" ht="66.75" customHeight="1">
      <c r="A184" s="38"/>
      <c r="B184" s="39"/>
      <c r="C184" s="217" t="s">
        <v>130</v>
      </c>
      <c r="D184" s="217" t="s">
        <v>126</v>
      </c>
      <c r="E184" s="218" t="s">
        <v>197</v>
      </c>
      <c r="F184" s="219" t="s">
        <v>198</v>
      </c>
      <c r="G184" s="220" t="s">
        <v>139</v>
      </c>
      <c r="H184" s="221">
        <v>1238.9639999999999</v>
      </c>
      <c r="I184" s="222"/>
      <c r="J184" s="223">
        <f>ROUND(I184*H184,2)</f>
        <v>0</v>
      </c>
      <c r="K184" s="224"/>
      <c r="L184" s="44"/>
      <c r="M184" s="225" t="s">
        <v>1</v>
      </c>
      <c r="N184" s="226" t="s">
        <v>42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130</v>
      </c>
      <c r="AT184" s="229" t="s">
        <v>126</v>
      </c>
      <c r="AU184" s="229" t="s">
        <v>85</v>
      </c>
      <c r="AY184" s="17" t="s">
        <v>124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85</v>
      </c>
      <c r="BK184" s="230">
        <f>ROUND(I184*H184,2)</f>
        <v>0</v>
      </c>
      <c r="BL184" s="17" t="s">
        <v>130</v>
      </c>
      <c r="BM184" s="229" t="s">
        <v>199</v>
      </c>
    </row>
    <row r="185" s="13" customFormat="1">
      <c r="A185" s="13"/>
      <c r="B185" s="231"/>
      <c r="C185" s="232"/>
      <c r="D185" s="233" t="s">
        <v>141</v>
      </c>
      <c r="E185" s="234" t="s">
        <v>1</v>
      </c>
      <c r="F185" s="235" t="s">
        <v>200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141</v>
      </c>
      <c r="AU185" s="241" t="s">
        <v>85</v>
      </c>
      <c r="AV185" s="13" t="s">
        <v>85</v>
      </c>
      <c r="AW185" s="13" t="s">
        <v>34</v>
      </c>
      <c r="AX185" s="13" t="s">
        <v>77</v>
      </c>
      <c r="AY185" s="241" t="s">
        <v>124</v>
      </c>
    </row>
    <row r="186" s="14" customFormat="1">
      <c r="A186" s="14"/>
      <c r="B186" s="242"/>
      <c r="C186" s="243"/>
      <c r="D186" s="233" t="s">
        <v>141</v>
      </c>
      <c r="E186" s="244" t="s">
        <v>1</v>
      </c>
      <c r="F186" s="245" t="s">
        <v>201</v>
      </c>
      <c r="G186" s="243"/>
      <c r="H186" s="246">
        <v>32.972999999999999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141</v>
      </c>
      <c r="AU186" s="252" t="s">
        <v>85</v>
      </c>
      <c r="AV186" s="14" t="s">
        <v>87</v>
      </c>
      <c r="AW186" s="14" t="s">
        <v>34</v>
      </c>
      <c r="AX186" s="14" t="s">
        <v>77</v>
      </c>
      <c r="AY186" s="252" t="s">
        <v>124</v>
      </c>
    </row>
    <row r="187" s="13" customFormat="1">
      <c r="A187" s="13"/>
      <c r="B187" s="231"/>
      <c r="C187" s="232"/>
      <c r="D187" s="233" t="s">
        <v>141</v>
      </c>
      <c r="E187" s="234" t="s">
        <v>1</v>
      </c>
      <c r="F187" s="235" t="s">
        <v>202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141</v>
      </c>
      <c r="AU187" s="241" t="s">
        <v>85</v>
      </c>
      <c r="AV187" s="13" t="s">
        <v>85</v>
      </c>
      <c r="AW187" s="13" t="s">
        <v>34</v>
      </c>
      <c r="AX187" s="13" t="s">
        <v>77</v>
      </c>
      <c r="AY187" s="241" t="s">
        <v>124</v>
      </c>
    </row>
    <row r="188" s="14" customFormat="1">
      <c r="A188" s="14"/>
      <c r="B188" s="242"/>
      <c r="C188" s="243"/>
      <c r="D188" s="233" t="s">
        <v>141</v>
      </c>
      <c r="E188" s="244" t="s">
        <v>1</v>
      </c>
      <c r="F188" s="245" t="s">
        <v>203</v>
      </c>
      <c r="G188" s="243"/>
      <c r="H188" s="246">
        <v>79.572999999999993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141</v>
      </c>
      <c r="AU188" s="252" t="s">
        <v>85</v>
      </c>
      <c r="AV188" s="14" t="s">
        <v>87</v>
      </c>
      <c r="AW188" s="14" t="s">
        <v>34</v>
      </c>
      <c r="AX188" s="14" t="s">
        <v>77</v>
      </c>
      <c r="AY188" s="252" t="s">
        <v>124</v>
      </c>
    </row>
    <row r="189" s="13" customFormat="1">
      <c r="A189" s="13"/>
      <c r="B189" s="231"/>
      <c r="C189" s="232"/>
      <c r="D189" s="233" t="s">
        <v>141</v>
      </c>
      <c r="E189" s="234" t="s">
        <v>1</v>
      </c>
      <c r="F189" s="235" t="s">
        <v>204</v>
      </c>
      <c r="G189" s="232"/>
      <c r="H189" s="234" t="s">
        <v>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141</v>
      </c>
      <c r="AU189" s="241" t="s">
        <v>85</v>
      </c>
      <c r="AV189" s="13" t="s">
        <v>85</v>
      </c>
      <c r="AW189" s="13" t="s">
        <v>34</v>
      </c>
      <c r="AX189" s="13" t="s">
        <v>77</v>
      </c>
      <c r="AY189" s="241" t="s">
        <v>124</v>
      </c>
    </row>
    <row r="190" s="14" customFormat="1">
      <c r="A190" s="14"/>
      <c r="B190" s="242"/>
      <c r="C190" s="243"/>
      <c r="D190" s="233" t="s">
        <v>141</v>
      </c>
      <c r="E190" s="244" t="s">
        <v>1</v>
      </c>
      <c r="F190" s="245" t="s">
        <v>205</v>
      </c>
      <c r="G190" s="243"/>
      <c r="H190" s="246">
        <v>56.868000000000002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141</v>
      </c>
      <c r="AU190" s="252" t="s">
        <v>85</v>
      </c>
      <c r="AV190" s="14" t="s">
        <v>87</v>
      </c>
      <c r="AW190" s="14" t="s">
        <v>34</v>
      </c>
      <c r="AX190" s="14" t="s">
        <v>77</v>
      </c>
      <c r="AY190" s="252" t="s">
        <v>124</v>
      </c>
    </row>
    <row r="191" s="13" customFormat="1">
      <c r="A191" s="13"/>
      <c r="B191" s="231"/>
      <c r="C191" s="232"/>
      <c r="D191" s="233" t="s">
        <v>141</v>
      </c>
      <c r="E191" s="234" t="s">
        <v>1</v>
      </c>
      <c r="F191" s="235" t="s">
        <v>206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141</v>
      </c>
      <c r="AU191" s="241" t="s">
        <v>85</v>
      </c>
      <c r="AV191" s="13" t="s">
        <v>85</v>
      </c>
      <c r="AW191" s="13" t="s">
        <v>34</v>
      </c>
      <c r="AX191" s="13" t="s">
        <v>77</v>
      </c>
      <c r="AY191" s="241" t="s">
        <v>124</v>
      </c>
    </row>
    <row r="192" s="14" customFormat="1">
      <c r="A192" s="14"/>
      <c r="B192" s="242"/>
      <c r="C192" s="243"/>
      <c r="D192" s="233" t="s">
        <v>141</v>
      </c>
      <c r="E192" s="244" t="s">
        <v>1</v>
      </c>
      <c r="F192" s="245" t="s">
        <v>207</v>
      </c>
      <c r="G192" s="243"/>
      <c r="H192" s="246">
        <v>86.183999999999998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141</v>
      </c>
      <c r="AU192" s="252" t="s">
        <v>85</v>
      </c>
      <c r="AV192" s="14" t="s">
        <v>87</v>
      </c>
      <c r="AW192" s="14" t="s">
        <v>34</v>
      </c>
      <c r="AX192" s="14" t="s">
        <v>77</v>
      </c>
      <c r="AY192" s="252" t="s">
        <v>124</v>
      </c>
    </row>
    <row r="193" s="13" customFormat="1">
      <c r="A193" s="13"/>
      <c r="B193" s="231"/>
      <c r="C193" s="232"/>
      <c r="D193" s="233" t="s">
        <v>141</v>
      </c>
      <c r="E193" s="234" t="s">
        <v>1</v>
      </c>
      <c r="F193" s="235" t="s">
        <v>208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141</v>
      </c>
      <c r="AU193" s="241" t="s">
        <v>85</v>
      </c>
      <c r="AV193" s="13" t="s">
        <v>85</v>
      </c>
      <c r="AW193" s="13" t="s">
        <v>34</v>
      </c>
      <c r="AX193" s="13" t="s">
        <v>77</v>
      </c>
      <c r="AY193" s="241" t="s">
        <v>124</v>
      </c>
    </row>
    <row r="194" s="14" customFormat="1">
      <c r="A194" s="14"/>
      <c r="B194" s="242"/>
      <c r="C194" s="243"/>
      <c r="D194" s="233" t="s">
        <v>141</v>
      </c>
      <c r="E194" s="244" t="s">
        <v>1</v>
      </c>
      <c r="F194" s="245" t="s">
        <v>209</v>
      </c>
      <c r="G194" s="243"/>
      <c r="H194" s="246">
        <v>32.427999999999997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141</v>
      </c>
      <c r="AU194" s="252" t="s">
        <v>85</v>
      </c>
      <c r="AV194" s="14" t="s">
        <v>87</v>
      </c>
      <c r="AW194" s="14" t="s">
        <v>34</v>
      </c>
      <c r="AX194" s="14" t="s">
        <v>77</v>
      </c>
      <c r="AY194" s="252" t="s">
        <v>124</v>
      </c>
    </row>
    <row r="195" s="13" customFormat="1">
      <c r="A195" s="13"/>
      <c r="B195" s="231"/>
      <c r="C195" s="232"/>
      <c r="D195" s="233" t="s">
        <v>141</v>
      </c>
      <c r="E195" s="234" t="s">
        <v>1</v>
      </c>
      <c r="F195" s="235" t="s">
        <v>210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141</v>
      </c>
      <c r="AU195" s="241" t="s">
        <v>85</v>
      </c>
      <c r="AV195" s="13" t="s">
        <v>85</v>
      </c>
      <c r="AW195" s="13" t="s">
        <v>34</v>
      </c>
      <c r="AX195" s="13" t="s">
        <v>77</v>
      </c>
      <c r="AY195" s="241" t="s">
        <v>124</v>
      </c>
    </row>
    <row r="196" s="14" customFormat="1">
      <c r="A196" s="14"/>
      <c r="B196" s="242"/>
      <c r="C196" s="243"/>
      <c r="D196" s="233" t="s">
        <v>141</v>
      </c>
      <c r="E196" s="244" t="s">
        <v>1</v>
      </c>
      <c r="F196" s="245" t="s">
        <v>211</v>
      </c>
      <c r="G196" s="243"/>
      <c r="H196" s="246">
        <v>25.245000000000001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141</v>
      </c>
      <c r="AU196" s="252" t="s">
        <v>85</v>
      </c>
      <c r="AV196" s="14" t="s">
        <v>87</v>
      </c>
      <c r="AW196" s="14" t="s">
        <v>34</v>
      </c>
      <c r="AX196" s="14" t="s">
        <v>77</v>
      </c>
      <c r="AY196" s="252" t="s">
        <v>124</v>
      </c>
    </row>
    <row r="197" s="13" customFormat="1">
      <c r="A197" s="13"/>
      <c r="B197" s="231"/>
      <c r="C197" s="232"/>
      <c r="D197" s="233" t="s">
        <v>141</v>
      </c>
      <c r="E197" s="234" t="s">
        <v>1</v>
      </c>
      <c r="F197" s="235" t="s">
        <v>212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141</v>
      </c>
      <c r="AU197" s="241" t="s">
        <v>85</v>
      </c>
      <c r="AV197" s="13" t="s">
        <v>85</v>
      </c>
      <c r="AW197" s="13" t="s">
        <v>34</v>
      </c>
      <c r="AX197" s="13" t="s">
        <v>77</v>
      </c>
      <c r="AY197" s="241" t="s">
        <v>124</v>
      </c>
    </row>
    <row r="198" s="14" customFormat="1">
      <c r="A198" s="14"/>
      <c r="B198" s="242"/>
      <c r="C198" s="243"/>
      <c r="D198" s="233" t="s">
        <v>141</v>
      </c>
      <c r="E198" s="244" t="s">
        <v>1</v>
      </c>
      <c r="F198" s="245" t="s">
        <v>213</v>
      </c>
      <c r="G198" s="243"/>
      <c r="H198" s="246">
        <v>31.472000000000001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141</v>
      </c>
      <c r="AU198" s="252" t="s">
        <v>85</v>
      </c>
      <c r="AV198" s="14" t="s">
        <v>87</v>
      </c>
      <c r="AW198" s="14" t="s">
        <v>34</v>
      </c>
      <c r="AX198" s="14" t="s">
        <v>77</v>
      </c>
      <c r="AY198" s="252" t="s">
        <v>124</v>
      </c>
    </row>
    <row r="199" s="13" customFormat="1">
      <c r="A199" s="13"/>
      <c r="B199" s="231"/>
      <c r="C199" s="232"/>
      <c r="D199" s="233" t="s">
        <v>141</v>
      </c>
      <c r="E199" s="234" t="s">
        <v>1</v>
      </c>
      <c r="F199" s="235" t="s">
        <v>214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141</v>
      </c>
      <c r="AU199" s="241" t="s">
        <v>85</v>
      </c>
      <c r="AV199" s="13" t="s">
        <v>85</v>
      </c>
      <c r="AW199" s="13" t="s">
        <v>34</v>
      </c>
      <c r="AX199" s="13" t="s">
        <v>77</v>
      </c>
      <c r="AY199" s="241" t="s">
        <v>124</v>
      </c>
    </row>
    <row r="200" s="14" customFormat="1">
      <c r="A200" s="14"/>
      <c r="B200" s="242"/>
      <c r="C200" s="243"/>
      <c r="D200" s="233" t="s">
        <v>141</v>
      </c>
      <c r="E200" s="244" t="s">
        <v>1</v>
      </c>
      <c r="F200" s="245" t="s">
        <v>215</v>
      </c>
      <c r="G200" s="243"/>
      <c r="H200" s="246">
        <v>63.250999999999998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141</v>
      </c>
      <c r="AU200" s="252" t="s">
        <v>85</v>
      </c>
      <c r="AV200" s="14" t="s">
        <v>87</v>
      </c>
      <c r="AW200" s="14" t="s">
        <v>34</v>
      </c>
      <c r="AX200" s="14" t="s">
        <v>77</v>
      </c>
      <c r="AY200" s="252" t="s">
        <v>124</v>
      </c>
    </row>
    <row r="201" s="13" customFormat="1">
      <c r="A201" s="13"/>
      <c r="B201" s="231"/>
      <c r="C201" s="232"/>
      <c r="D201" s="233" t="s">
        <v>141</v>
      </c>
      <c r="E201" s="234" t="s">
        <v>1</v>
      </c>
      <c r="F201" s="235" t="s">
        <v>216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141</v>
      </c>
      <c r="AU201" s="241" t="s">
        <v>85</v>
      </c>
      <c r="AV201" s="13" t="s">
        <v>85</v>
      </c>
      <c r="AW201" s="13" t="s">
        <v>34</v>
      </c>
      <c r="AX201" s="13" t="s">
        <v>77</v>
      </c>
      <c r="AY201" s="241" t="s">
        <v>124</v>
      </c>
    </row>
    <row r="202" s="14" customFormat="1">
      <c r="A202" s="14"/>
      <c r="B202" s="242"/>
      <c r="C202" s="243"/>
      <c r="D202" s="233" t="s">
        <v>141</v>
      </c>
      <c r="E202" s="244" t="s">
        <v>1</v>
      </c>
      <c r="F202" s="245" t="s">
        <v>217</v>
      </c>
      <c r="G202" s="243"/>
      <c r="H202" s="246">
        <v>17.643999999999998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141</v>
      </c>
      <c r="AU202" s="252" t="s">
        <v>85</v>
      </c>
      <c r="AV202" s="14" t="s">
        <v>87</v>
      </c>
      <c r="AW202" s="14" t="s">
        <v>34</v>
      </c>
      <c r="AX202" s="14" t="s">
        <v>77</v>
      </c>
      <c r="AY202" s="252" t="s">
        <v>124</v>
      </c>
    </row>
    <row r="203" s="13" customFormat="1">
      <c r="A203" s="13"/>
      <c r="B203" s="231"/>
      <c r="C203" s="232"/>
      <c r="D203" s="233" t="s">
        <v>141</v>
      </c>
      <c r="E203" s="234" t="s">
        <v>1</v>
      </c>
      <c r="F203" s="235" t="s">
        <v>218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141</v>
      </c>
      <c r="AU203" s="241" t="s">
        <v>85</v>
      </c>
      <c r="AV203" s="13" t="s">
        <v>85</v>
      </c>
      <c r="AW203" s="13" t="s">
        <v>34</v>
      </c>
      <c r="AX203" s="13" t="s">
        <v>77</v>
      </c>
      <c r="AY203" s="241" t="s">
        <v>124</v>
      </c>
    </row>
    <row r="204" s="14" customFormat="1">
      <c r="A204" s="14"/>
      <c r="B204" s="242"/>
      <c r="C204" s="243"/>
      <c r="D204" s="233" t="s">
        <v>141</v>
      </c>
      <c r="E204" s="244" t="s">
        <v>1</v>
      </c>
      <c r="F204" s="245" t="s">
        <v>219</v>
      </c>
      <c r="G204" s="243"/>
      <c r="H204" s="246">
        <v>45.770000000000003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141</v>
      </c>
      <c r="AU204" s="252" t="s">
        <v>85</v>
      </c>
      <c r="AV204" s="14" t="s">
        <v>87</v>
      </c>
      <c r="AW204" s="14" t="s">
        <v>34</v>
      </c>
      <c r="AX204" s="14" t="s">
        <v>77</v>
      </c>
      <c r="AY204" s="252" t="s">
        <v>124</v>
      </c>
    </row>
    <row r="205" s="13" customFormat="1">
      <c r="A205" s="13"/>
      <c r="B205" s="231"/>
      <c r="C205" s="232"/>
      <c r="D205" s="233" t="s">
        <v>141</v>
      </c>
      <c r="E205" s="234" t="s">
        <v>1</v>
      </c>
      <c r="F205" s="235" t="s">
        <v>220</v>
      </c>
      <c r="G205" s="232"/>
      <c r="H205" s="234" t="s">
        <v>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141</v>
      </c>
      <c r="AU205" s="241" t="s">
        <v>85</v>
      </c>
      <c r="AV205" s="13" t="s">
        <v>85</v>
      </c>
      <c r="AW205" s="13" t="s">
        <v>34</v>
      </c>
      <c r="AX205" s="13" t="s">
        <v>77</v>
      </c>
      <c r="AY205" s="241" t="s">
        <v>124</v>
      </c>
    </row>
    <row r="206" s="14" customFormat="1">
      <c r="A206" s="14"/>
      <c r="B206" s="242"/>
      <c r="C206" s="243"/>
      <c r="D206" s="233" t="s">
        <v>141</v>
      </c>
      <c r="E206" s="244" t="s">
        <v>1</v>
      </c>
      <c r="F206" s="245" t="s">
        <v>221</v>
      </c>
      <c r="G206" s="243"/>
      <c r="H206" s="246">
        <v>20.079000000000001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141</v>
      </c>
      <c r="AU206" s="252" t="s">
        <v>85</v>
      </c>
      <c r="AV206" s="14" t="s">
        <v>87</v>
      </c>
      <c r="AW206" s="14" t="s">
        <v>34</v>
      </c>
      <c r="AX206" s="14" t="s">
        <v>77</v>
      </c>
      <c r="AY206" s="252" t="s">
        <v>124</v>
      </c>
    </row>
    <row r="207" s="13" customFormat="1">
      <c r="A207" s="13"/>
      <c r="B207" s="231"/>
      <c r="C207" s="232"/>
      <c r="D207" s="233" t="s">
        <v>141</v>
      </c>
      <c r="E207" s="234" t="s">
        <v>1</v>
      </c>
      <c r="F207" s="235" t="s">
        <v>222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141</v>
      </c>
      <c r="AU207" s="241" t="s">
        <v>85</v>
      </c>
      <c r="AV207" s="13" t="s">
        <v>85</v>
      </c>
      <c r="AW207" s="13" t="s">
        <v>34</v>
      </c>
      <c r="AX207" s="13" t="s">
        <v>77</v>
      </c>
      <c r="AY207" s="241" t="s">
        <v>124</v>
      </c>
    </row>
    <row r="208" s="14" customFormat="1">
      <c r="A208" s="14"/>
      <c r="B208" s="242"/>
      <c r="C208" s="243"/>
      <c r="D208" s="233" t="s">
        <v>141</v>
      </c>
      <c r="E208" s="244" t="s">
        <v>1</v>
      </c>
      <c r="F208" s="245" t="s">
        <v>223</v>
      </c>
      <c r="G208" s="243"/>
      <c r="H208" s="246">
        <v>19.937999999999999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141</v>
      </c>
      <c r="AU208" s="252" t="s">
        <v>85</v>
      </c>
      <c r="AV208" s="14" t="s">
        <v>87</v>
      </c>
      <c r="AW208" s="14" t="s">
        <v>34</v>
      </c>
      <c r="AX208" s="14" t="s">
        <v>77</v>
      </c>
      <c r="AY208" s="252" t="s">
        <v>124</v>
      </c>
    </row>
    <row r="209" s="13" customFormat="1">
      <c r="A209" s="13"/>
      <c r="B209" s="231"/>
      <c r="C209" s="232"/>
      <c r="D209" s="233" t="s">
        <v>141</v>
      </c>
      <c r="E209" s="234" t="s">
        <v>1</v>
      </c>
      <c r="F209" s="235" t="s">
        <v>224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141</v>
      </c>
      <c r="AU209" s="241" t="s">
        <v>85</v>
      </c>
      <c r="AV209" s="13" t="s">
        <v>85</v>
      </c>
      <c r="AW209" s="13" t="s">
        <v>34</v>
      </c>
      <c r="AX209" s="13" t="s">
        <v>77</v>
      </c>
      <c r="AY209" s="241" t="s">
        <v>124</v>
      </c>
    </row>
    <row r="210" s="14" customFormat="1">
      <c r="A210" s="14"/>
      <c r="B210" s="242"/>
      <c r="C210" s="243"/>
      <c r="D210" s="233" t="s">
        <v>141</v>
      </c>
      <c r="E210" s="244" t="s">
        <v>1</v>
      </c>
      <c r="F210" s="245" t="s">
        <v>225</v>
      </c>
      <c r="G210" s="243"/>
      <c r="H210" s="246">
        <v>39.143999999999998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141</v>
      </c>
      <c r="AU210" s="252" t="s">
        <v>85</v>
      </c>
      <c r="AV210" s="14" t="s">
        <v>87</v>
      </c>
      <c r="AW210" s="14" t="s">
        <v>34</v>
      </c>
      <c r="AX210" s="14" t="s">
        <v>77</v>
      </c>
      <c r="AY210" s="252" t="s">
        <v>124</v>
      </c>
    </row>
    <row r="211" s="13" customFormat="1">
      <c r="A211" s="13"/>
      <c r="B211" s="231"/>
      <c r="C211" s="232"/>
      <c r="D211" s="233" t="s">
        <v>141</v>
      </c>
      <c r="E211" s="234" t="s">
        <v>1</v>
      </c>
      <c r="F211" s="235" t="s">
        <v>226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141</v>
      </c>
      <c r="AU211" s="241" t="s">
        <v>85</v>
      </c>
      <c r="AV211" s="13" t="s">
        <v>85</v>
      </c>
      <c r="AW211" s="13" t="s">
        <v>34</v>
      </c>
      <c r="AX211" s="13" t="s">
        <v>77</v>
      </c>
      <c r="AY211" s="241" t="s">
        <v>124</v>
      </c>
    </row>
    <row r="212" s="14" customFormat="1">
      <c r="A212" s="14"/>
      <c r="B212" s="242"/>
      <c r="C212" s="243"/>
      <c r="D212" s="233" t="s">
        <v>141</v>
      </c>
      <c r="E212" s="244" t="s">
        <v>1</v>
      </c>
      <c r="F212" s="245" t="s">
        <v>227</v>
      </c>
      <c r="G212" s="243"/>
      <c r="H212" s="246">
        <v>25.363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141</v>
      </c>
      <c r="AU212" s="252" t="s">
        <v>85</v>
      </c>
      <c r="AV212" s="14" t="s">
        <v>87</v>
      </c>
      <c r="AW212" s="14" t="s">
        <v>34</v>
      </c>
      <c r="AX212" s="14" t="s">
        <v>77</v>
      </c>
      <c r="AY212" s="252" t="s">
        <v>124</v>
      </c>
    </row>
    <row r="213" s="13" customFormat="1">
      <c r="A213" s="13"/>
      <c r="B213" s="231"/>
      <c r="C213" s="232"/>
      <c r="D213" s="233" t="s">
        <v>141</v>
      </c>
      <c r="E213" s="234" t="s">
        <v>1</v>
      </c>
      <c r="F213" s="235" t="s">
        <v>228</v>
      </c>
      <c r="G213" s="232"/>
      <c r="H213" s="234" t="s">
        <v>1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141</v>
      </c>
      <c r="AU213" s="241" t="s">
        <v>85</v>
      </c>
      <c r="AV213" s="13" t="s">
        <v>85</v>
      </c>
      <c r="AW213" s="13" t="s">
        <v>34</v>
      </c>
      <c r="AX213" s="13" t="s">
        <v>77</v>
      </c>
      <c r="AY213" s="241" t="s">
        <v>124</v>
      </c>
    </row>
    <row r="214" s="14" customFormat="1">
      <c r="A214" s="14"/>
      <c r="B214" s="242"/>
      <c r="C214" s="243"/>
      <c r="D214" s="233" t="s">
        <v>141</v>
      </c>
      <c r="E214" s="244" t="s">
        <v>1</v>
      </c>
      <c r="F214" s="245" t="s">
        <v>229</v>
      </c>
      <c r="G214" s="243"/>
      <c r="H214" s="246">
        <v>9.6890000000000001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141</v>
      </c>
      <c r="AU214" s="252" t="s">
        <v>85</v>
      </c>
      <c r="AV214" s="14" t="s">
        <v>87</v>
      </c>
      <c r="AW214" s="14" t="s">
        <v>34</v>
      </c>
      <c r="AX214" s="14" t="s">
        <v>77</v>
      </c>
      <c r="AY214" s="252" t="s">
        <v>124</v>
      </c>
    </row>
    <row r="215" s="13" customFormat="1">
      <c r="A215" s="13"/>
      <c r="B215" s="231"/>
      <c r="C215" s="232"/>
      <c r="D215" s="233" t="s">
        <v>141</v>
      </c>
      <c r="E215" s="234" t="s">
        <v>1</v>
      </c>
      <c r="F215" s="235" t="s">
        <v>230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141</v>
      </c>
      <c r="AU215" s="241" t="s">
        <v>85</v>
      </c>
      <c r="AV215" s="13" t="s">
        <v>85</v>
      </c>
      <c r="AW215" s="13" t="s">
        <v>34</v>
      </c>
      <c r="AX215" s="13" t="s">
        <v>77</v>
      </c>
      <c r="AY215" s="241" t="s">
        <v>124</v>
      </c>
    </row>
    <row r="216" s="14" customFormat="1">
      <c r="A216" s="14"/>
      <c r="B216" s="242"/>
      <c r="C216" s="243"/>
      <c r="D216" s="233" t="s">
        <v>141</v>
      </c>
      <c r="E216" s="244" t="s">
        <v>1</v>
      </c>
      <c r="F216" s="245" t="s">
        <v>231</v>
      </c>
      <c r="G216" s="243"/>
      <c r="H216" s="246">
        <v>9.4440000000000008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141</v>
      </c>
      <c r="AU216" s="252" t="s">
        <v>85</v>
      </c>
      <c r="AV216" s="14" t="s">
        <v>87</v>
      </c>
      <c r="AW216" s="14" t="s">
        <v>34</v>
      </c>
      <c r="AX216" s="14" t="s">
        <v>77</v>
      </c>
      <c r="AY216" s="252" t="s">
        <v>124</v>
      </c>
    </row>
    <row r="217" s="13" customFormat="1">
      <c r="A217" s="13"/>
      <c r="B217" s="231"/>
      <c r="C217" s="232"/>
      <c r="D217" s="233" t="s">
        <v>141</v>
      </c>
      <c r="E217" s="234" t="s">
        <v>1</v>
      </c>
      <c r="F217" s="235" t="s">
        <v>232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141</v>
      </c>
      <c r="AU217" s="241" t="s">
        <v>85</v>
      </c>
      <c r="AV217" s="13" t="s">
        <v>85</v>
      </c>
      <c r="AW217" s="13" t="s">
        <v>34</v>
      </c>
      <c r="AX217" s="13" t="s">
        <v>77</v>
      </c>
      <c r="AY217" s="241" t="s">
        <v>124</v>
      </c>
    </row>
    <row r="218" s="14" customFormat="1">
      <c r="A218" s="14"/>
      <c r="B218" s="242"/>
      <c r="C218" s="243"/>
      <c r="D218" s="233" t="s">
        <v>141</v>
      </c>
      <c r="E218" s="244" t="s">
        <v>1</v>
      </c>
      <c r="F218" s="245" t="s">
        <v>233</v>
      </c>
      <c r="G218" s="243"/>
      <c r="H218" s="246">
        <v>15.853999999999999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141</v>
      </c>
      <c r="AU218" s="252" t="s">
        <v>85</v>
      </c>
      <c r="AV218" s="14" t="s">
        <v>87</v>
      </c>
      <c r="AW218" s="14" t="s">
        <v>34</v>
      </c>
      <c r="AX218" s="14" t="s">
        <v>77</v>
      </c>
      <c r="AY218" s="252" t="s">
        <v>124</v>
      </c>
    </row>
    <row r="219" s="13" customFormat="1">
      <c r="A219" s="13"/>
      <c r="B219" s="231"/>
      <c r="C219" s="232"/>
      <c r="D219" s="233" t="s">
        <v>141</v>
      </c>
      <c r="E219" s="234" t="s">
        <v>1</v>
      </c>
      <c r="F219" s="235" t="s">
        <v>234</v>
      </c>
      <c r="G219" s="232"/>
      <c r="H219" s="234" t="s">
        <v>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141</v>
      </c>
      <c r="AU219" s="241" t="s">
        <v>85</v>
      </c>
      <c r="AV219" s="13" t="s">
        <v>85</v>
      </c>
      <c r="AW219" s="13" t="s">
        <v>34</v>
      </c>
      <c r="AX219" s="13" t="s">
        <v>77</v>
      </c>
      <c r="AY219" s="241" t="s">
        <v>124</v>
      </c>
    </row>
    <row r="220" s="14" customFormat="1">
      <c r="A220" s="14"/>
      <c r="B220" s="242"/>
      <c r="C220" s="243"/>
      <c r="D220" s="233" t="s">
        <v>141</v>
      </c>
      <c r="E220" s="244" t="s">
        <v>1</v>
      </c>
      <c r="F220" s="245" t="s">
        <v>235</v>
      </c>
      <c r="G220" s="243"/>
      <c r="H220" s="246">
        <v>11.858000000000001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141</v>
      </c>
      <c r="AU220" s="252" t="s">
        <v>85</v>
      </c>
      <c r="AV220" s="14" t="s">
        <v>87</v>
      </c>
      <c r="AW220" s="14" t="s">
        <v>34</v>
      </c>
      <c r="AX220" s="14" t="s">
        <v>77</v>
      </c>
      <c r="AY220" s="252" t="s">
        <v>124</v>
      </c>
    </row>
    <row r="221" s="13" customFormat="1">
      <c r="A221" s="13"/>
      <c r="B221" s="231"/>
      <c r="C221" s="232"/>
      <c r="D221" s="233" t="s">
        <v>141</v>
      </c>
      <c r="E221" s="234" t="s">
        <v>1</v>
      </c>
      <c r="F221" s="235" t="s">
        <v>236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141</v>
      </c>
      <c r="AU221" s="241" t="s">
        <v>85</v>
      </c>
      <c r="AV221" s="13" t="s">
        <v>85</v>
      </c>
      <c r="AW221" s="13" t="s">
        <v>34</v>
      </c>
      <c r="AX221" s="13" t="s">
        <v>77</v>
      </c>
      <c r="AY221" s="241" t="s">
        <v>124</v>
      </c>
    </row>
    <row r="222" s="14" customFormat="1">
      <c r="A222" s="14"/>
      <c r="B222" s="242"/>
      <c r="C222" s="243"/>
      <c r="D222" s="233" t="s">
        <v>141</v>
      </c>
      <c r="E222" s="244" t="s">
        <v>1</v>
      </c>
      <c r="F222" s="245" t="s">
        <v>237</v>
      </c>
      <c r="G222" s="243"/>
      <c r="H222" s="246">
        <v>17.561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141</v>
      </c>
      <c r="AU222" s="252" t="s">
        <v>85</v>
      </c>
      <c r="AV222" s="14" t="s">
        <v>87</v>
      </c>
      <c r="AW222" s="14" t="s">
        <v>34</v>
      </c>
      <c r="AX222" s="14" t="s">
        <v>77</v>
      </c>
      <c r="AY222" s="252" t="s">
        <v>124</v>
      </c>
    </row>
    <row r="223" s="13" customFormat="1">
      <c r="A223" s="13"/>
      <c r="B223" s="231"/>
      <c r="C223" s="232"/>
      <c r="D223" s="233" t="s">
        <v>141</v>
      </c>
      <c r="E223" s="234" t="s">
        <v>1</v>
      </c>
      <c r="F223" s="235" t="s">
        <v>238</v>
      </c>
      <c r="G223" s="232"/>
      <c r="H223" s="234" t="s">
        <v>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141</v>
      </c>
      <c r="AU223" s="241" t="s">
        <v>85</v>
      </c>
      <c r="AV223" s="13" t="s">
        <v>85</v>
      </c>
      <c r="AW223" s="13" t="s">
        <v>34</v>
      </c>
      <c r="AX223" s="13" t="s">
        <v>77</v>
      </c>
      <c r="AY223" s="241" t="s">
        <v>124</v>
      </c>
    </row>
    <row r="224" s="14" customFormat="1">
      <c r="A224" s="14"/>
      <c r="B224" s="242"/>
      <c r="C224" s="243"/>
      <c r="D224" s="233" t="s">
        <v>141</v>
      </c>
      <c r="E224" s="244" t="s">
        <v>1</v>
      </c>
      <c r="F224" s="245" t="s">
        <v>239</v>
      </c>
      <c r="G224" s="243"/>
      <c r="H224" s="246">
        <v>1.71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141</v>
      </c>
      <c r="AU224" s="252" t="s">
        <v>85</v>
      </c>
      <c r="AV224" s="14" t="s">
        <v>87</v>
      </c>
      <c r="AW224" s="14" t="s">
        <v>34</v>
      </c>
      <c r="AX224" s="14" t="s">
        <v>77</v>
      </c>
      <c r="AY224" s="252" t="s">
        <v>124</v>
      </c>
    </row>
    <row r="225" s="13" customFormat="1">
      <c r="A225" s="13"/>
      <c r="B225" s="231"/>
      <c r="C225" s="232"/>
      <c r="D225" s="233" t="s">
        <v>141</v>
      </c>
      <c r="E225" s="234" t="s">
        <v>1</v>
      </c>
      <c r="F225" s="235" t="s">
        <v>240</v>
      </c>
      <c r="G225" s="232"/>
      <c r="H225" s="234" t="s">
        <v>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141</v>
      </c>
      <c r="AU225" s="241" t="s">
        <v>85</v>
      </c>
      <c r="AV225" s="13" t="s">
        <v>85</v>
      </c>
      <c r="AW225" s="13" t="s">
        <v>34</v>
      </c>
      <c r="AX225" s="13" t="s">
        <v>77</v>
      </c>
      <c r="AY225" s="241" t="s">
        <v>124</v>
      </c>
    </row>
    <row r="226" s="14" customFormat="1">
      <c r="A226" s="14"/>
      <c r="B226" s="242"/>
      <c r="C226" s="243"/>
      <c r="D226" s="233" t="s">
        <v>141</v>
      </c>
      <c r="E226" s="244" t="s">
        <v>1</v>
      </c>
      <c r="F226" s="245" t="s">
        <v>241</v>
      </c>
      <c r="G226" s="243"/>
      <c r="H226" s="246">
        <v>0.96899999999999997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141</v>
      </c>
      <c r="AU226" s="252" t="s">
        <v>85</v>
      </c>
      <c r="AV226" s="14" t="s">
        <v>87</v>
      </c>
      <c r="AW226" s="14" t="s">
        <v>34</v>
      </c>
      <c r="AX226" s="14" t="s">
        <v>77</v>
      </c>
      <c r="AY226" s="252" t="s">
        <v>124</v>
      </c>
    </row>
    <row r="227" s="13" customFormat="1">
      <c r="A227" s="13"/>
      <c r="B227" s="231"/>
      <c r="C227" s="232"/>
      <c r="D227" s="233" t="s">
        <v>141</v>
      </c>
      <c r="E227" s="234" t="s">
        <v>1</v>
      </c>
      <c r="F227" s="235" t="s">
        <v>242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141</v>
      </c>
      <c r="AU227" s="241" t="s">
        <v>85</v>
      </c>
      <c r="AV227" s="13" t="s">
        <v>85</v>
      </c>
      <c r="AW227" s="13" t="s">
        <v>34</v>
      </c>
      <c r="AX227" s="13" t="s">
        <v>77</v>
      </c>
      <c r="AY227" s="241" t="s">
        <v>124</v>
      </c>
    </row>
    <row r="228" s="14" customFormat="1">
      <c r="A228" s="14"/>
      <c r="B228" s="242"/>
      <c r="C228" s="243"/>
      <c r="D228" s="233" t="s">
        <v>141</v>
      </c>
      <c r="E228" s="244" t="s">
        <v>1</v>
      </c>
      <c r="F228" s="245" t="s">
        <v>243</v>
      </c>
      <c r="G228" s="243"/>
      <c r="H228" s="246">
        <v>3.3399999999999999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141</v>
      </c>
      <c r="AU228" s="252" t="s">
        <v>85</v>
      </c>
      <c r="AV228" s="14" t="s">
        <v>87</v>
      </c>
      <c r="AW228" s="14" t="s">
        <v>34</v>
      </c>
      <c r="AX228" s="14" t="s">
        <v>77</v>
      </c>
      <c r="AY228" s="252" t="s">
        <v>124</v>
      </c>
    </row>
    <row r="229" s="13" customFormat="1">
      <c r="A229" s="13"/>
      <c r="B229" s="231"/>
      <c r="C229" s="232"/>
      <c r="D229" s="233" t="s">
        <v>141</v>
      </c>
      <c r="E229" s="234" t="s">
        <v>1</v>
      </c>
      <c r="F229" s="235" t="s">
        <v>244</v>
      </c>
      <c r="G229" s="232"/>
      <c r="H229" s="234" t="s">
        <v>1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141</v>
      </c>
      <c r="AU229" s="241" t="s">
        <v>85</v>
      </c>
      <c r="AV229" s="13" t="s">
        <v>85</v>
      </c>
      <c r="AW229" s="13" t="s">
        <v>34</v>
      </c>
      <c r="AX229" s="13" t="s">
        <v>77</v>
      </c>
      <c r="AY229" s="241" t="s">
        <v>124</v>
      </c>
    </row>
    <row r="230" s="14" customFormat="1">
      <c r="A230" s="14"/>
      <c r="B230" s="242"/>
      <c r="C230" s="243"/>
      <c r="D230" s="233" t="s">
        <v>141</v>
      </c>
      <c r="E230" s="244" t="s">
        <v>1</v>
      </c>
      <c r="F230" s="245" t="s">
        <v>245</v>
      </c>
      <c r="G230" s="243"/>
      <c r="H230" s="246">
        <v>4.2750000000000004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141</v>
      </c>
      <c r="AU230" s="252" t="s">
        <v>85</v>
      </c>
      <c r="AV230" s="14" t="s">
        <v>87</v>
      </c>
      <c r="AW230" s="14" t="s">
        <v>34</v>
      </c>
      <c r="AX230" s="14" t="s">
        <v>77</v>
      </c>
      <c r="AY230" s="252" t="s">
        <v>124</v>
      </c>
    </row>
    <row r="231" s="13" customFormat="1">
      <c r="A231" s="13"/>
      <c r="B231" s="231"/>
      <c r="C231" s="232"/>
      <c r="D231" s="233" t="s">
        <v>141</v>
      </c>
      <c r="E231" s="234" t="s">
        <v>1</v>
      </c>
      <c r="F231" s="235" t="s">
        <v>246</v>
      </c>
      <c r="G231" s="232"/>
      <c r="H231" s="234" t="s">
        <v>1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141</v>
      </c>
      <c r="AU231" s="241" t="s">
        <v>85</v>
      </c>
      <c r="AV231" s="13" t="s">
        <v>85</v>
      </c>
      <c r="AW231" s="13" t="s">
        <v>34</v>
      </c>
      <c r="AX231" s="13" t="s">
        <v>77</v>
      </c>
      <c r="AY231" s="241" t="s">
        <v>124</v>
      </c>
    </row>
    <row r="232" s="14" customFormat="1">
      <c r="A232" s="14"/>
      <c r="B232" s="242"/>
      <c r="C232" s="243"/>
      <c r="D232" s="233" t="s">
        <v>141</v>
      </c>
      <c r="E232" s="244" t="s">
        <v>1</v>
      </c>
      <c r="F232" s="245" t="s">
        <v>247</v>
      </c>
      <c r="G232" s="243"/>
      <c r="H232" s="246">
        <v>2.371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141</v>
      </c>
      <c r="AU232" s="252" t="s">
        <v>85</v>
      </c>
      <c r="AV232" s="14" t="s">
        <v>87</v>
      </c>
      <c r="AW232" s="14" t="s">
        <v>34</v>
      </c>
      <c r="AX232" s="14" t="s">
        <v>77</v>
      </c>
      <c r="AY232" s="252" t="s">
        <v>124</v>
      </c>
    </row>
    <row r="233" s="13" customFormat="1">
      <c r="A233" s="13"/>
      <c r="B233" s="231"/>
      <c r="C233" s="232"/>
      <c r="D233" s="233" t="s">
        <v>141</v>
      </c>
      <c r="E233" s="234" t="s">
        <v>1</v>
      </c>
      <c r="F233" s="235" t="s">
        <v>248</v>
      </c>
      <c r="G233" s="232"/>
      <c r="H233" s="234" t="s">
        <v>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141</v>
      </c>
      <c r="AU233" s="241" t="s">
        <v>85</v>
      </c>
      <c r="AV233" s="13" t="s">
        <v>85</v>
      </c>
      <c r="AW233" s="13" t="s">
        <v>34</v>
      </c>
      <c r="AX233" s="13" t="s">
        <v>77</v>
      </c>
      <c r="AY233" s="241" t="s">
        <v>124</v>
      </c>
    </row>
    <row r="234" s="14" customFormat="1">
      <c r="A234" s="14"/>
      <c r="B234" s="242"/>
      <c r="C234" s="243"/>
      <c r="D234" s="233" t="s">
        <v>141</v>
      </c>
      <c r="E234" s="244" t="s">
        <v>1</v>
      </c>
      <c r="F234" s="245" t="s">
        <v>249</v>
      </c>
      <c r="G234" s="243"/>
      <c r="H234" s="246">
        <v>2.5859999999999999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141</v>
      </c>
      <c r="AU234" s="252" t="s">
        <v>85</v>
      </c>
      <c r="AV234" s="14" t="s">
        <v>87</v>
      </c>
      <c r="AW234" s="14" t="s">
        <v>34</v>
      </c>
      <c r="AX234" s="14" t="s">
        <v>77</v>
      </c>
      <c r="AY234" s="252" t="s">
        <v>124</v>
      </c>
    </row>
    <row r="235" s="13" customFormat="1">
      <c r="A235" s="13"/>
      <c r="B235" s="231"/>
      <c r="C235" s="232"/>
      <c r="D235" s="233" t="s">
        <v>141</v>
      </c>
      <c r="E235" s="234" t="s">
        <v>1</v>
      </c>
      <c r="F235" s="235" t="s">
        <v>250</v>
      </c>
      <c r="G235" s="232"/>
      <c r="H235" s="234" t="s">
        <v>1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141</v>
      </c>
      <c r="AU235" s="241" t="s">
        <v>85</v>
      </c>
      <c r="AV235" s="13" t="s">
        <v>85</v>
      </c>
      <c r="AW235" s="13" t="s">
        <v>34</v>
      </c>
      <c r="AX235" s="13" t="s">
        <v>77</v>
      </c>
      <c r="AY235" s="241" t="s">
        <v>124</v>
      </c>
    </row>
    <row r="236" s="14" customFormat="1">
      <c r="A236" s="14"/>
      <c r="B236" s="242"/>
      <c r="C236" s="243"/>
      <c r="D236" s="233" t="s">
        <v>141</v>
      </c>
      <c r="E236" s="244" t="s">
        <v>1</v>
      </c>
      <c r="F236" s="245" t="s">
        <v>251</v>
      </c>
      <c r="G236" s="243"/>
      <c r="H236" s="246">
        <v>5.3849999999999998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141</v>
      </c>
      <c r="AU236" s="252" t="s">
        <v>85</v>
      </c>
      <c r="AV236" s="14" t="s">
        <v>87</v>
      </c>
      <c r="AW236" s="14" t="s">
        <v>34</v>
      </c>
      <c r="AX236" s="14" t="s">
        <v>77</v>
      </c>
      <c r="AY236" s="252" t="s">
        <v>124</v>
      </c>
    </row>
    <row r="237" s="13" customFormat="1">
      <c r="A237" s="13"/>
      <c r="B237" s="231"/>
      <c r="C237" s="232"/>
      <c r="D237" s="233" t="s">
        <v>141</v>
      </c>
      <c r="E237" s="234" t="s">
        <v>1</v>
      </c>
      <c r="F237" s="235" t="s">
        <v>252</v>
      </c>
      <c r="G237" s="232"/>
      <c r="H237" s="234" t="s">
        <v>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141</v>
      </c>
      <c r="AU237" s="241" t="s">
        <v>85</v>
      </c>
      <c r="AV237" s="13" t="s">
        <v>85</v>
      </c>
      <c r="AW237" s="13" t="s">
        <v>34</v>
      </c>
      <c r="AX237" s="13" t="s">
        <v>77</v>
      </c>
      <c r="AY237" s="241" t="s">
        <v>124</v>
      </c>
    </row>
    <row r="238" s="14" customFormat="1">
      <c r="A238" s="14"/>
      <c r="B238" s="242"/>
      <c r="C238" s="243"/>
      <c r="D238" s="233" t="s">
        <v>141</v>
      </c>
      <c r="E238" s="244" t="s">
        <v>1</v>
      </c>
      <c r="F238" s="245" t="s">
        <v>253</v>
      </c>
      <c r="G238" s="243"/>
      <c r="H238" s="246">
        <v>6.5069999999999997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141</v>
      </c>
      <c r="AU238" s="252" t="s">
        <v>85</v>
      </c>
      <c r="AV238" s="14" t="s">
        <v>87</v>
      </c>
      <c r="AW238" s="14" t="s">
        <v>34</v>
      </c>
      <c r="AX238" s="14" t="s">
        <v>77</v>
      </c>
      <c r="AY238" s="252" t="s">
        <v>124</v>
      </c>
    </row>
    <row r="239" s="13" customFormat="1">
      <c r="A239" s="13"/>
      <c r="B239" s="231"/>
      <c r="C239" s="232"/>
      <c r="D239" s="233" t="s">
        <v>141</v>
      </c>
      <c r="E239" s="234" t="s">
        <v>1</v>
      </c>
      <c r="F239" s="235" t="s">
        <v>142</v>
      </c>
      <c r="G239" s="232"/>
      <c r="H239" s="234" t="s">
        <v>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141</v>
      </c>
      <c r="AU239" s="241" t="s">
        <v>85</v>
      </c>
      <c r="AV239" s="13" t="s">
        <v>85</v>
      </c>
      <c r="AW239" s="13" t="s">
        <v>34</v>
      </c>
      <c r="AX239" s="13" t="s">
        <v>77</v>
      </c>
      <c r="AY239" s="241" t="s">
        <v>124</v>
      </c>
    </row>
    <row r="240" s="14" customFormat="1">
      <c r="A240" s="14"/>
      <c r="B240" s="242"/>
      <c r="C240" s="243"/>
      <c r="D240" s="233" t="s">
        <v>141</v>
      </c>
      <c r="E240" s="244" t="s">
        <v>1</v>
      </c>
      <c r="F240" s="245" t="s">
        <v>254</v>
      </c>
      <c r="G240" s="243"/>
      <c r="H240" s="246">
        <v>4.5839999999999996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141</v>
      </c>
      <c r="AU240" s="252" t="s">
        <v>85</v>
      </c>
      <c r="AV240" s="14" t="s">
        <v>87</v>
      </c>
      <c r="AW240" s="14" t="s">
        <v>34</v>
      </c>
      <c r="AX240" s="14" t="s">
        <v>77</v>
      </c>
      <c r="AY240" s="252" t="s">
        <v>124</v>
      </c>
    </row>
    <row r="241" s="13" customFormat="1">
      <c r="A241" s="13"/>
      <c r="B241" s="231"/>
      <c r="C241" s="232"/>
      <c r="D241" s="233" t="s">
        <v>141</v>
      </c>
      <c r="E241" s="234" t="s">
        <v>1</v>
      </c>
      <c r="F241" s="235" t="s">
        <v>144</v>
      </c>
      <c r="G241" s="232"/>
      <c r="H241" s="234" t="s">
        <v>1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141</v>
      </c>
      <c r="AU241" s="241" t="s">
        <v>85</v>
      </c>
      <c r="AV241" s="13" t="s">
        <v>85</v>
      </c>
      <c r="AW241" s="13" t="s">
        <v>34</v>
      </c>
      <c r="AX241" s="13" t="s">
        <v>77</v>
      </c>
      <c r="AY241" s="241" t="s">
        <v>124</v>
      </c>
    </row>
    <row r="242" s="14" customFormat="1">
      <c r="A242" s="14"/>
      <c r="B242" s="242"/>
      <c r="C242" s="243"/>
      <c r="D242" s="233" t="s">
        <v>141</v>
      </c>
      <c r="E242" s="244" t="s">
        <v>1</v>
      </c>
      <c r="F242" s="245" t="s">
        <v>255</v>
      </c>
      <c r="G242" s="243"/>
      <c r="H242" s="246">
        <v>5.0499999999999998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141</v>
      </c>
      <c r="AU242" s="252" t="s">
        <v>85</v>
      </c>
      <c r="AV242" s="14" t="s">
        <v>87</v>
      </c>
      <c r="AW242" s="14" t="s">
        <v>34</v>
      </c>
      <c r="AX242" s="14" t="s">
        <v>77</v>
      </c>
      <c r="AY242" s="252" t="s">
        <v>124</v>
      </c>
    </row>
    <row r="243" s="13" customFormat="1">
      <c r="A243" s="13"/>
      <c r="B243" s="231"/>
      <c r="C243" s="232"/>
      <c r="D243" s="233" t="s">
        <v>141</v>
      </c>
      <c r="E243" s="234" t="s">
        <v>1</v>
      </c>
      <c r="F243" s="235" t="s">
        <v>146</v>
      </c>
      <c r="G243" s="232"/>
      <c r="H243" s="234" t="s">
        <v>1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141</v>
      </c>
      <c r="AU243" s="241" t="s">
        <v>85</v>
      </c>
      <c r="AV243" s="13" t="s">
        <v>85</v>
      </c>
      <c r="AW243" s="13" t="s">
        <v>34</v>
      </c>
      <c r="AX243" s="13" t="s">
        <v>77</v>
      </c>
      <c r="AY243" s="241" t="s">
        <v>124</v>
      </c>
    </row>
    <row r="244" s="14" customFormat="1">
      <c r="A244" s="14"/>
      <c r="B244" s="242"/>
      <c r="C244" s="243"/>
      <c r="D244" s="233" t="s">
        <v>141</v>
      </c>
      <c r="E244" s="244" t="s">
        <v>1</v>
      </c>
      <c r="F244" s="245" t="s">
        <v>256</v>
      </c>
      <c r="G244" s="243"/>
      <c r="H244" s="246">
        <v>3.306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141</v>
      </c>
      <c r="AU244" s="252" t="s">
        <v>85</v>
      </c>
      <c r="AV244" s="14" t="s">
        <v>87</v>
      </c>
      <c r="AW244" s="14" t="s">
        <v>34</v>
      </c>
      <c r="AX244" s="14" t="s">
        <v>77</v>
      </c>
      <c r="AY244" s="252" t="s">
        <v>124</v>
      </c>
    </row>
    <row r="245" s="13" customFormat="1">
      <c r="A245" s="13"/>
      <c r="B245" s="231"/>
      <c r="C245" s="232"/>
      <c r="D245" s="233" t="s">
        <v>141</v>
      </c>
      <c r="E245" s="234" t="s">
        <v>1</v>
      </c>
      <c r="F245" s="235" t="s">
        <v>148</v>
      </c>
      <c r="G245" s="232"/>
      <c r="H245" s="234" t="s">
        <v>1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141</v>
      </c>
      <c r="AU245" s="241" t="s">
        <v>85</v>
      </c>
      <c r="AV245" s="13" t="s">
        <v>85</v>
      </c>
      <c r="AW245" s="13" t="s">
        <v>34</v>
      </c>
      <c r="AX245" s="13" t="s">
        <v>77</v>
      </c>
      <c r="AY245" s="241" t="s">
        <v>124</v>
      </c>
    </row>
    <row r="246" s="14" customFormat="1">
      <c r="A246" s="14"/>
      <c r="B246" s="242"/>
      <c r="C246" s="243"/>
      <c r="D246" s="233" t="s">
        <v>141</v>
      </c>
      <c r="E246" s="244" t="s">
        <v>1</v>
      </c>
      <c r="F246" s="245" t="s">
        <v>257</v>
      </c>
      <c r="G246" s="243"/>
      <c r="H246" s="246">
        <v>2.3490000000000002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141</v>
      </c>
      <c r="AU246" s="252" t="s">
        <v>85</v>
      </c>
      <c r="AV246" s="14" t="s">
        <v>87</v>
      </c>
      <c r="AW246" s="14" t="s">
        <v>34</v>
      </c>
      <c r="AX246" s="14" t="s">
        <v>77</v>
      </c>
      <c r="AY246" s="252" t="s">
        <v>124</v>
      </c>
    </row>
    <row r="247" s="13" customFormat="1">
      <c r="A247" s="13"/>
      <c r="B247" s="231"/>
      <c r="C247" s="232"/>
      <c r="D247" s="233" t="s">
        <v>141</v>
      </c>
      <c r="E247" s="234" t="s">
        <v>1</v>
      </c>
      <c r="F247" s="235" t="s">
        <v>150</v>
      </c>
      <c r="G247" s="232"/>
      <c r="H247" s="234" t="s">
        <v>1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141</v>
      </c>
      <c r="AU247" s="241" t="s">
        <v>85</v>
      </c>
      <c r="AV247" s="13" t="s">
        <v>85</v>
      </c>
      <c r="AW247" s="13" t="s">
        <v>34</v>
      </c>
      <c r="AX247" s="13" t="s">
        <v>77</v>
      </c>
      <c r="AY247" s="241" t="s">
        <v>124</v>
      </c>
    </row>
    <row r="248" s="14" customFormat="1">
      <c r="A248" s="14"/>
      <c r="B248" s="242"/>
      <c r="C248" s="243"/>
      <c r="D248" s="233" t="s">
        <v>141</v>
      </c>
      <c r="E248" s="244" t="s">
        <v>1</v>
      </c>
      <c r="F248" s="245" t="s">
        <v>258</v>
      </c>
      <c r="G248" s="243"/>
      <c r="H248" s="246">
        <v>1.04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141</v>
      </c>
      <c r="AU248" s="252" t="s">
        <v>85</v>
      </c>
      <c r="AV248" s="14" t="s">
        <v>87</v>
      </c>
      <c r="AW248" s="14" t="s">
        <v>34</v>
      </c>
      <c r="AX248" s="14" t="s">
        <v>77</v>
      </c>
      <c r="AY248" s="252" t="s">
        <v>124</v>
      </c>
    </row>
    <row r="249" s="13" customFormat="1">
      <c r="A249" s="13"/>
      <c r="B249" s="231"/>
      <c r="C249" s="232"/>
      <c r="D249" s="233" t="s">
        <v>141</v>
      </c>
      <c r="E249" s="234" t="s">
        <v>1</v>
      </c>
      <c r="F249" s="235" t="s">
        <v>152</v>
      </c>
      <c r="G249" s="232"/>
      <c r="H249" s="234" t="s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141</v>
      </c>
      <c r="AU249" s="241" t="s">
        <v>85</v>
      </c>
      <c r="AV249" s="13" t="s">
        <v>85</v>
      </c>
      <c r="AW249" s="13" t="s">
        <v>34</v>
      </c>
      <c r="AX249" s="13" t="s">
        <v>77</v>
      </c>
      <c r="AY249" s="241" t="s">
        <v>124</v>
      </c>
    </row>
    <row r="250" s="14" customFormat="1">
      <c r="A250" s="14"/>
      <c r="B250" s="242"/>
      <c r="C250" s="243"/>
      <c r="D250" s="233" t="s">
        <v>141</v>
      </c>
      <c r="E250" s="244" t="s">
        <v>1</v>
      </c>
      <c r="F250" s="245" t="s">
        <v>259</v>
      </c>
      <c r="G250" s="243"/>
      <c r="H250" s="246">
        <v>3.5699999999999998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141</v>
      </c>
      <c r="AU250" s="252" t="s">
        <v>85</v>
      </c>
      <c r="AV250" s="14" t="s">
        <v>87</v>
      </c>
      <c r="AW250" s="14" t="s">
        <v>34</v>
      </c>
      <c r="AX250" s="14" t="s">
        <v>77</v>
      </c>
      <c r="AY250" s="252" t="s">
        <v>124</v>
      </c>
    </row>
    <row r="251" s="13" customFormat="1">
      <c r="A251" s="13"/>
      <c r="B251" s="231"/>
      <c r="C251" s="232"/>
      <c r="D251" s="233" t="s">
        <v>141</v>
      </c>
      <c r="E251" s="234" t="s">
        <v>1</v>
      </c>
      <c r="F251" s="235" t="s">
        <v>154</v>
      </c>
      <c r="G251" s="232"/>
      <c r="H251" s="234" t="s">
        <v>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141</v>
      </c>
      <c r="AU251" s="241" t="s">
        <v>85</v>
      </c>
      <c r="AV251" s="13" t="s">
        <v>85</v>
      </c>
      <c r="AW251" s="13" t="s">
        <v>34</v>
      </c>
      <c r="AX251" s="13" t="s">
        <v>77</v>
      </c>
      <c r="AY251" s="241" t="s">
        <v>124</v>
      </c>
    </row>
    <row r="252" s="14" customFormat="1">
      <c r="A252" s="14"/>
      <c r="B252" s="242"/>
      <c r="C252" s="243"/>
      <c r="D252" s="233" t="s">
        <v>141</v>
      </c>
      <c r="E252" s="244" t="s">
        <v>1</v>
      </c>
      <c r="F252" s="245" t="s">
        <v>260</v>
      </c>
      <c r="G252" s="243"/>
      <c r="H252" s="246">
        <v>9.4149999999999991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141</v>
      </c>
      <c r="AU252" s="252" t="s">
        <v>85</v>
      </c>
      <c r="AV252" s="14" t="s">
        <v>87</v>
      </c>
      <c r="AW252" s="14" t="s">
        <v>34</v>
      </c>
      <c r="AX252" s="14" t="s">
        <v>77</v>
      </c>
      <c r="AY252" s="252" t="s">
        <v>124</v>
      </c>
    </row>
    <row r="253" s="13" customFormat="1">
      <c r="A253" s="13"/>
      <c r="B253" s="231"/>
      <c r="C253" s="232"/>
      <c r="D253" s="233" t="s">
        <v>141</v>
      </c>
      <c r="E253" s="234" t="s">
        <v>1</v>
      </c>
      <c r="F253" s="235" t="s">
        <v>156</v>
      </c>
      <c r="G253" s="232"/>
      <c r="H253" s="234" t="s">
        <v>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141</v>
      </c>
      <c r="AU253" s="241" t="s">
        <v>85</v>
      </c>
      <c r="AV253" s="13" t="s">
        <v>85</v>
      </c>
      <c r="AW253" s="13" t="s">
        <v>34</v>
      </c>
      <c r="AX253" s="13" t="s">
        <v>77</v>
      </c>
      <c r="AY253" s="241" t="s">
        <v>124</v>
      </c>
    </row>
    <row r="254" s="14" customFormat="1">
      <c r="A254" s="14"/>
      <c r="B254" s="242"/>
      <c r="C254" s="243"/>
      <c r="D254" s="233" t="s">
        <v>141</v>
      </c>
      <c r="E254" s="244" t="s">
        <v>1</v>
      </c>
      <c r="F254" s="245" t="s">
        <v>261</v>
      </c>
      <c r="G254" s="243"/>
      <c r="H254" s="246">
        <v>11.416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141</v>
      </c>
      <c r="AU254" s="252" t="s">
        <v>85</v>
      </c>
      <c r="AV254" s="14" t="s">
        <v>87</v>
      </c>
      <c r="AW254" s="14" t="s">
        <v>34</v>
      </c>
      <c r="AX254" s="14" t="s">
        <v>77</v>
      </c>
      <c r="AY254" s="252" t="s">
        <v>124</v>
      </c>
    </row>
    <row r="255" s="13" customFormat="1">
      <c r="A255" s="13"/>
      <c r="B255" s="231"/>
      <c r="C255" s="232"/>
      <c r="D255" s="233" t="s">
        <v>141</v>
      </c>
      <c r="E255" s="234" t="s">
        <v>1</v>
      </c>
      <c r="F255" s="235" t="s">
        <v>158</v>
      </c>
      <c r="G255" s="232"/>
      <c r="H255" s="234" t="s">
        <v>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141</v>
      </c>
      <c r="AU255" s="241" t="s">
        <v>85</v>
      </c>
      <c r="AV255" s="13" t="s">
        <v>85</v>
      </c>
      <c r="AW255" s="13" t="s">
        <v>34</v>
      </c>
      <c r="AX255" s="13" t="s">
        <v>77</v>
      </c>
      <c r="AY255" s="241" t="s">
        <v>124</v>
      </c>
    </row>
    <row r="256" s="14" customFormat="1">
      <c r="A256" s="14"/>
      <c r="B256" s="242"/>
      <c r="C256" s="243"/>
      <c r="D256" s="233" t="s">
        <v>141</v>
      </c>
      <c r="E256" s="244" t="s">
        <v>1</v>
      </c>
      <c r="F256" s="245" t="s">
        <v>262</v>
      </c>
      <c r="G256" s="243"/>
      <c r="H256" s="246">
        <v>19.603999999999999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141</v>
      </c>
      <c r="AU256" s="252" t="s">
        <v>85</v>
      </c>
      <c r="AV256" s="14" t="s">
        <v>87</v>
      </c>
      <c r="AW256" s="14" t="s">
        <v>34</v>
      </c>
      <c r="AX256" s="14" t="s">
        <v>77</v>
      </c>
      <c r="AY256" s="252" t="s">
        <v>124</v>
      </c>
    </row>
    <row r="257" s="13" customFormat="1">
      <c r="A257" s="13"/>
      <c r="B257" s="231"/>
      <c r="C257" s="232"/>
      <c r="D257" s="233" t="s">
        <v>141</v>
      </c>
      <c r="E257" s="234" t="s">
        <v>1</v>
      </c>
      <c r="F257" s="235" t="s">
        <v>160</v>
      </c>
      <c r="G257" s="232"/>
      <c r="H257" s="234" t="s">
        <v>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141</v>
      </c>
      <c r="AU257" s="241" t="s">
        <v>85</v>
      </c>
      <c r="AV257" s="13" t="s">
        <v>85</v>
      </c>
      <c r="AW257" s="13" t="s">
        <v>34</v>
      </c>
      <c r="AX257" s="13" t="s">
        <v>77</v>
      </c>
      <c r="AY257" s="241" t="s">
        <v>124</v>
      </c>
    </row>
    <row r="258" s="14" customFormat="1">
      <c r="A258" s="14"/>
      <c r="B258" s="242"/>
      <c r="C258" s="243"/>
      <c r="D258" s="233" t="s">
        <v>141</v>
      </c>
      <c r="E258" s="244" t="s">
        <v>1</v>
      </c>
      <c r="F258" s="245" t="s">
        <v>263</v>
      </c>
      <c r="G258" s="243"/>
      <c r="H258" s="246">
        <v>17.260000000000002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141</v>
      </c>
      <c r="AU258" s="252" t="s">
        <v>85</v>
      </c>
      <c r="AV258" s="14" t="s">
        <v>87</v>
      </c>
      <c r="AW258" s="14" t="s">
        <v>34</v>
      </c>
      <c r="AX258" s="14" t="s">
        <v>77</v>
      </c>
      <c r="AY258" s="252" t="s">
        <v>124</v>
      </c>
    </row>
    <row r="259" s="13" customFormat="1">
      <c r="A259" s="13"/>
      <c r="B259" s="231"/>
      <c r="C259" s="232"/>
      <c r="D259" s="233" t="s">
        <v>141</v>
      </c>
      <c r="E259" s="234" t="s">
        <v>1</v>
      </c>
      <c r="F259" s="235" t="s">
        <v>162</v>
      </c>
      <c r="G259" s="232"/>
      <c r="H259" s="234" t="s">
        <v>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141</v>
      </c>
      <c r="AU259" s="241" t="s">
        <v>85</v>
      </c>
      <c r="AV259" s="13" t="s">
        <v>85</v>
      </c>
      <c r="AW259" s="13" t="s">
        <v>34</v>
      </c>
      <c r="AX259" s="13" t="s">
        <v>77</v>
      </c>
      <c r="AY259" s="241" t="s">
        <v>124</v>
      </c>
    </row>
    <row r="260" s="14" customFormat="1">
      <c r="A260" s="14"/>
      <c r="B260" s="242"/>
      <c r="C260" s="243"/>
      <c r="D260" s="233" t="s">
        <v>141</v>
      </c>
      <c r="E260" s="244" t="s">
        <v>1</v>
      </c>
      <c r="F260" s="245" t="s">
        <v>264</v>
      </c>
      <c r="G260" s="243"/>
      <c r="H260" s="246">
        <v>24.189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141</v>
      </c>
      <c r="AU260" s="252" t="s">
        <v>85</v>
      </c>
      <c r="AV260" s="14" t="s">
        <v>87</v>
      </c>
      <c r="AW260" s="14" t="s">
        <v>34</v>
      </c>
      <c r="AX260" s="14" t="s">
        <v>77</v>
      </c>
      <c r="AY260" s="252" t="s">
        <v>124</v>
      </c>
    </row>
    <row r="261" s="13" customFormat="1">
      <c r="A261" s="13"/>
      <c r="B261" s="231"/>
      <c r="C261" s="232"/>
      <c r="D261" s="233" t="s">
        <v>141</v>
      </c>
      <c r="E261" s="234" t="s">
        <v>1</v>
      </c>
      <c r="F261" s="235" t="s">
        <v>164</v>
      </c>
      <c r="G261" s="232"/>
      <c r="H261" s="234" t="s">
        <v>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141</v>
      </c>
      <c r="AU261" s="241" t="s">
        <v>85</v>
      </c>
      <c r="AV261" s="13" t="s">
        <v>85</v>
      </c>
      <c r="AW261" s="13" t="s">
        <v>34</v>
      </c>
      <c r="AX261" s="13" t="s">
        <v>77</v>
      </c>
      <c r="AY261" s="241" t="s">
        <v>124</v>
      </c>
    </row>
    <row r="262" s="14" customFormat="1">
      <c r="A262" s="14"/>
      <c r="B262" s="242"/>
      <c r="C262" s="243"/>
      <c r="D262" s="233" t="s">
        <v>141</v>
      </c>
      <c r="E262" s="244" t="s">
        <v>1</v>
      </c>
      <c r="F262" s="245" t="s">
        <v>265</v>
      </c>
      <c r="G262" s="243"/>
      <c r="H262" s="246">
        <v>10.32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141</v>
      </c>
      <c r="AU262" s="252" t="s">
        <v>85</v>
      </c>
      <c r="AV262" s="14" t="s">
        <v>87</v>
      </c>
      <c r="AW262" s="14" t="s">
        <v>34</v>
      </c>
      <c r="AX262" s="14" t="s">
        <v>77</v>
      </c>
      <c r="AY262" s="252" t="s">
        <v>124</v>
      </c>
    </row>
    <row r="263" s="13" customFormat="1">
      <c r="A263" s="13"/>
      <c r="B263" s="231"/>
      <c r="C263" s="232"/>
      <c r="D263" s="233" t="s">
        <v>141</v>
      </c>
      <c r="E263" s="234" t="s">
        <v>1</v>
      </c>
      <c r="F263" s="235" t="s">
        <v>166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141</v>
      </c>
      <c r="AU263" s="241" t="s">
        <v>85</v>
      </c>
      <c r="AV263" s="13" t="s">
        <v>85</v>
      </c>
      <c r="AW263" s="13" t="s">
        <v>34</v>
      </c>
      <c r="AX263" s="13" t="s">
        <v>77</v>
      </c>
      <c r="AY263" s="241" t="s">
        <v>124</v>
      </c>
    </row>
    <row r="264" s="14" customFormat="1">
      <c r="A264" s="14"/>
      <c r="B264" s="242"/>
      <c r="C264" s="243"/>
      <c r="D264" s="233" t="s">
        <v>141</v>
      </c>
      <c r="E264" s="244" t="s">
        <v>1</v>
      </c>
      <c r="F264" s="245" t="s">
        <v>266</v>
      </c>
      <c r="G264" s="243"/>
      <c r="H264" s="246">
        <v>16.207000000000001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141</v>
      </c>
      <c r="AU264" s="252" t="s">
        <v>85</v>
      </c>
      <c r="AV264" s="14" t="s">
        <v>87</v>
      </c>
      <c r="AW264" s="14" t="s">
        <v>34</v>
      </c>
      <c r="AX264" s="14" t="s">
        <v>77</v>
      </c>
      <c r="AY264" s="252" t="s">
        <v>124</v>
      </c>
    </row>
    <row r="265" s="13" customFormat="1">
      <c r="A265" s="13"/>
      <c r="B265" s="231"/>
      <c r="C265" s="232"/>
      <c r="D265" s="233" t="s">
        <v>141</v>
      </c>
      <c r="E265" s="234" t="s">
        <v>1</v>
      </c>
      <c r="F265" s="235" t="s">
        <v>168</v>
      </c>
      <c r="G265" s="232"/>
      <c r="H265" s="234" t="s">
        <v>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141</v>
      </c>
      <c r="AU265" s="241" t="s">
        <v>85</v>
      </c>
      <c r="AV265" s="13" t="s">
        <v>85</v>
      </c>
      <c r="AW265" s="13" t="s">
        <v>34</v>
      </c>
      <c r="AX265" s="13" t="s">
        <v>77</v>
      </c>
      <c r="AY265" s="241" t="s">
        <v>124</v>
      </c>
    </row>
    <row r="266" s="14" customFormat="1">
      <c r="A266" s="14"/>
      <c r="B266" s="242"/>
      <c r="C266" s="243"/>
      <c r="D266" s="233" t="s">
        <v>141</v>
      </c>
      <c r="E266" s="244" t="s">
        <v>1</v>
      </c>
      <c r="F266" s="245" t="s">
        <v>267</v>
      </c>
      <c r="G266" s="243"/>
      <c r="H266" s="246">
        <v>14.077999999999999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141</v>
      </c>
      <c r="AU266" s="252" t="s">
        <v>85</v>
      </c>
      <c r="AV266" s="14" t="s">
        <v>87</v>
      </c>
      <c r="AW266" s="14" t="s">
        <v>34</v>
      </c>
      <c r="AX266" s="14" t="s">
        <v>77</v>
      </c>
      <c r="AY266" s="252" t="s">
        <v>124</v>
      </c>
    </row>
    <row r="267" s="13" customFormat="1">
      <c r="A267" s="13"/>
      <c r="B267" s="231"/>
      <c r="C267" s="232"/>
      <c r="D267" s="233" t="s">
        <v>141</v>
      </c>
      <c r="E267" s="234" t="s">
        <v>1</v>
      </c>
      <c r="F267" s="235" t="s">
        <v>170</v>
      </c>
      <c r="G267" s="232"/>
      <c r="H267" s="234" t="s">
        <v>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141</v>
      </c>
      <c r="AU267" s="241" t="s">
        <v>85</v>
      </c>
      <c r="AV267" s="13" t="s">
        <v>85</v>
      </c>
      <c r="AW267" s="13" t="s">
        <v>34</v>
      </c>
      <c r="AX267" s="13" t="s">
        <v>77</v>
      </c>
      <c r="AY267" s="241" t="s">
        <v>124</v>
      </c>
    </row>
    <row r="268" s="14" customFormat="1">
      <c r="A268" s="14"/>
      <c r="B268" s="242"/>
      <c r="C268" s="243"/>
      <c r="D268" s="233" t="s">
        <v>141</v>
      </c>
      <c r="E268" s="244" t="s">
        <v>1</v>
      </c>
      <c r="F268" s="245" t="s">
        <v>268</v>
      </c>
      <c r="G268" s="243"/>
      <c r="H268" s="246">
        <v>11.576000000000001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141</v>
      </c>
      <c r="AU268" s="252" t="s">
        <v>85</v>
      </c>
      <c r="AV268" s="14" t="s">
        <v>87</v>
      </c>
      <c r="AW268" s="14" t="s">
        <v>34</v>
      </c>
      <c r="AX268" s="14" t="s">
        <v>77</v>
      </c>
      <c r="AY268" s="252" t="s">
        <v>124</v>
      </c>
    </row>
    <row r="269" s="13" customFormat="1">
      <c r="A269" s="13"/>
      <c r="B269" s="231"/>
      <c r="C269" s="232"/>
      <c r="D269" s="233" t="s">
        <v>141</v>
      </c>
      <c r="E269" s="234" t="s">
        <v>1</v>
      </c>
      <c r="F269" s="235" t="s">
        <v>172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141</v>
      </c>
      <c r="AU269" s="241" t="s">
        <v>85</v>
      </c>
      <c r="AV269" s="13" t="s">
        <v>85</v>
      </c>
      <c r="AW269" s="13" t="s">
        <v>34</v>
      </c>
      <c r="AX269" s="13" t="s">
        <v>77</v>
      </c>
      <c r="AY269" s="241" t="s">
        <v>124</v>
      </c>
    </row>
    <row r="270" s="14" customFormat="1">
      <c r="A270" s="14"/>
      <c r="B270" s="242"/>
      <c r="C270" s="243"/>
      <c r="D270" s="233" t="s">
        <v>141</v>
      </c>
      <c r="E270" s="244" t="s">
        <v>1</v>
      </c>
      <c r="F270" s="245" t="s">
        <v>269</v>
      </c>
      <c r="G270" s="243"/>
      <c r="H270" s="246">
        <v>6.6820000000000004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141</v>
      </c>
      <c r="AU270" s="252" t="s">
        <v>85</v>
      </c>
      <c r="AV270" s="14" t="s">
        <v>87</v>
      </c>
      <c r="AW270" s="14" t="s">
        <v>34</v>
      </c>
      <c r="AX270" s="14" t="s">
        <v>77</v>
      </c>
      <c r="AY270" s="252" t="s">
        <v>124</v>
      </c>
    </row>
    <row r="271" s="13" customFormat="1">
      <c r="A271" s="13"/>
      <c r="B271" s="231"/>
      <c r="C271" s="232"/>
      <c r="D271" s="233" t="s">
        <v>141</v>
      </c>
      <c r="E271" s="234" t="s">
        <v>1</v>
      </c>
      <c r="F271" s="235" t="s">
        <v>174</v>
      </c>
      <c r="G271" s="232"/>
      <c r="H271" s="234" t="s">
        <v>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141</v>
      </c>
      <c r="AU271" s="241" t="s">
        <v>85</v>
      </c>
      <c r="AV271" s="13" t="s">
        <v>85</v>
      </c>
      <c r="AW271" s="13" t="s">
        <v>34</v>
      </c>
      <c r="AX271" s="13" t="s">
        <v>77</v>
      </c>
      <c r="AY271" s="241" t="s">
        <v>124</v>
      </c>
    </row>
    <row r="272" s="14" customFormat="1">
      <c r="A272" s="14"/>
      <c r="B272" s="242"/>
      <c r="C272" s="243"/>
      <c r="D272" s="233" t="s">
        <v>141</v>
      </c>
      <c r="E272" s="244" t="s">
        <v>1</v>
      </c>
      <c r="F272" s="245" t="s">
        <v>270</v>
      </c>
      <c r="G272" s="243"/>
      <c r="H272" s="246">
        <v>3.5550000000000002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141</v>
      </c>
      <c r="AU272" s="252" t="s">
        <v>85</v>
      </c>
      <c r="AV272" s="14" t="s">
        <v>87</v>
      </c>
      <c r="AW272" s="14" t="s">
        <v>34</v>
      </c>
      <c r="AX272" s="14" t="s">
        <v>77</v>
      </c>
      <c r="AY272" s="252" t="s">
        <v>124</v>
      </c>
    </row>
    <row r="273" s="13" customFormat="1">
      <c r="A273" s="13"/>
      <c r="B273" s="231"/>
      <c r="C273" s="232"/>
      <c r="D273" s="233" t="s">
        <v>141</v>
      </c>
      <c r="E273" s="234" t="s">
        <v>1</v>
      </c>
      <c r="F273" s="235" t="s">
        <v>176</v>
      </c>
      <c r="G273" s="232"/>
      <c r="H273" s="234" t="s">
        <v>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141</v>
      </c>
      <c r="AU273" s="241" t="s">
        <v>85</v>
      </c>
      <c r="AV273" s="13" t="s">
        <v>85</v>
      </c>
      <c r="AW273" s="13" t="s">
        <v>34</v>
      </c>
      <c r="AX273" s="13" t="s">
        <v>77</v>
      </c>
      <c r="AY273" s="241" t="s">
        <v>124</v>
      </c>
    </row>
    <row r="274" s="14" customFormat="1">
      <c r="A274" s="14"/>
      <c r="B274" s="242"/>
      <c r="C274" s="243"/>
      <c r="D274" s="233" t="s">
        <v>141</v>
      </c>
      <c r="E274" s="244" t="s">
        <v>1</v>
      </c>
      <c r="F274" s="245" t="s">
        <v>271</v>
      </c>
      <c r="G274" s="243"/>
      <c r="H274" s="246">
        <v>9.1280000000000001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141</v>
      </c>
      <c r="AU274" s="252" t="s">
        <v>85</v>
      </c>
      <c r="AV274" s="14" t="s">
        <v>87</v>
      </c>
      <c r="AW274" s="14" t="s">
        <v>34</v>
      </c>
      <c r="AX274" s="14" t="s">
        <v>77</v>
      </c>
      <c r="AY274" s="252" t="s">
        <v>124</v>
      </c>
    </row>
    <row r="275" s="13" customFormat="1">
      <c r="A275" s="13"/>
      <c r="B275" s="231"/>
      <c r="C275" s="232"/>
      <c r="D275" s="233" t="s">
        <v>141</v>
      </c>
      <c r="E275" s="234" t="s">
        <v>1</v>
      </c>
      <c r="F275" s="235" t="s">
        <v>178</v>
      </c>
      <c r="G275" s="232"/>
      <c r="H275" s="234" t="s">
        <v>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141</v>
      </c>
      <c r="AU275" s="241" t="s">
        <v>85</v>
      </c>
      <c r="AV275" s="13" t="s">
        <v>85</v>
      </c>
      <c r="AW275" s="13" t="s">
        <v>34</v>
      </c>
      <c r="AX275" s="13" t="s">
        <v>77</v>
      </c>
      <c r="AY275" s="241" t="s">
        <v>124</v>
      </c>
    </row>
    <row r="276" s="14" customFormat="1">
      <c r="A276" s="14"/>
      <c r="B276" s="242"/>
      <c r="C276" s="243"/>
      <c r="D276" s="233" t="s">
        <v>141</v>
      </c>
      <c r="E276" s="244" t="s">
        <v>1</v>
      </c>
      <c r="F276" s="245" t="s">
        <v>272</v>
      </c>
      <c r="G276" s="243"/>
      <c r="H276" s="246">
        <v>27.690000000000001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141</v>
      </c>
      <c r="AU276" s="252" t="s">
        <v>85</v>
      </c>
      <c r="AV276" s="14" t="s">
        <v>87</v>
      </c>
      <c r="AW276" s="14" t="s">
        <v>34</v>
      </c>
      <c r="AX276" s="14" t="s">
        <v>77</v>
      </c>
      <c r="AY276" s="252" t="s">
        <v>124</v>
      </c>
    </row>
    <row r="277" s="13" customFormat="1">
      <c r="A277" s="13"/>
      <c r="B277" s="231"/>
      <c r="C277" s="232"/>
      <c r="D277" s="233" t="s">
        <v>141</v>
      </c>
      <c r="E277" s="234" t="s">
        <v>1</v>
      </c>
      <c r="F277" s="235" t="s">
        <v>180</v>
      </c>
      <c r="G277" s="232"/>
      <c r="H277" s="234" t="s">
        <v>1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141</v>
      </c>
      <c r="AU277" s="241" t="s">
        <v>85</v>
      </c>
      <c r="AV277" s="13" t="s">
        <v>85</v>
      </c>
      <c r="AW277" s="13" t="s">
        <v>34</v>
      </c>
      <c r="AX277" s="13" t="s">
        <v>77</v>
      </c>
      <c r="AY277" s="241" t="s">
        <v>124</v>
      </c>
    </row>
    <row r="278" s="14" customFormat="1">
      <c r="A278" s="14"/>
      <c r="B278" s="242"/>
      <c r="C278" s="243"/>
      <c r="D278" s="233" t="s">
        <v>141</v>
      </c>
      <c r="E278" s="244" t="s">
        <v>1</v>
      </c>
      <c r="F278" s="245" t="s">
        <v>273</v>
      </c>
      <c r="G278" s="243"/>
      <c r="H278" s="246">
        <v>19.920000000000002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141</v>
      </c>
      <c r="AU278" s="252" t="s">
        <v>85</v>
      </c>
      <c r="AV278" s="14" t="s">
        <v>87</v>
      </c>
      <c r="AW278" s="14" t="s">
        <v>34</v>
      </c>
      <c r="AX278" s="14" t="s">
        <v>77</v>
      </c>
      <c r="AY278" s="252" t="s">
        <v>124</v>
      </c>
    </row>
    <row r="279" s="13" customFormat="1">
      <c r="A279" s="13"/>
      <c r="B279" s="231"/>
      <c r="C279" s="232"/>
      <c r="D279" s="233" t="s">
        <v>141</v>
      </c>
      <c r="E279" s="234" t="s">
        <v>1</v>
      </c>
      <c r="F279" s="235" t="s">
        <v>182</v>
      </c>
      <c r="G279" s="232"/>
      <c r="H279" s="234" t="s">
        <v>1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141</v>
      </c>
      <c r="AU279" s="241" t="s">
        <v>85</v>
      </c>
      <c r="AV279" s="13" t="s">
        <v>85</v>
      </c>
      <c r="AW279" s="13" t="s">
        <v>34</v>
      </c>
      <c r="AX279" s="13" t="s">
        <v>77</v>
      </c>
      <c r="AY279" s="241" t="s">
        <v>124</v>
      </c>
    </row>
    <row r="280" s="14" customFormat="1">
      <c r="A280" s="14"/>
      <c r="B280" s="242"/>
      <c r="C280" s="243"/>
      <c r="D280" s="233" t="s">
        <v>141</v>
      </c>
      <c r="E280" s="244" t="s">
        <v>1</v>
      </c>
      <c r="F280" s="245" t="s">
        <v>274</v>
      </c>
      <c r="G280" s="243"/>
      <c r="H280" s="246">
        <v>33.450000000000003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141</v>
      </c>
      <c r="AU280" s="252" t="s">
        <v>85</v>
      </c>
      <c r="AV280" s="14" t="s">
        <v>87</v>
      </c>
      <c r="AW280" s="14" t="s">
        <v>34</v>
      </c>
      <c r="AX280" s="14" t="s">
        <v>77</v>
      </c>
      <c r="AY280" s="252" t="s">
        <v>124</v>
      </c>
    </row>
    <row r="281" s="13" customFormat="1">
      <c r="A281" s="13"/>
      <c r="B281" s="231"/>
      <c r="C281" s="232"/>
      <c r="D281" s="233" t="s">
        <v>141</v>
      </c>
      <c r="E281" s="234" t="s">
        <v>1</v>
      </c>
      <c r="F281" s="235" t="s">
        <v>184</v>
      </c>
      <c r="G281" s="232"/>
      <c r="H281" s="234" t="s">
        <v>1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141</v>
      </c>
      <c r="AU281" s="241" t="s">
        <v>85</v>
      </c>
      <c r="AV281" s="13" t="s">
        <v>85</v>
      </c>
      <c r="AW281" s="13" t="s">
        <v>34</v>
      </c>
      <c r="AX281" s="13" t="s">
        <v>77</v>
      </c>
      <c r="AY281" s="241" t="s">
        <v>124</v>
      </c>
    </row>
    <row r="282" s="14" customFormat="1">
      <c r="A282" s="14"/>
      <c r="B282" s="242"/>
      <c r="C282" s="243"/>
      <c r="D282" s="233" t="s">
        <v>141</v>
      </c>
      <c r="E282" s="244" t="s">
        <v>1</v>
      </c>
      <c r="F282" s="245" t="s">
        <v>275</v>
      </c>
      <c r="G282" s="243"/>
      <c r="H282" s="246">
        <v>11.545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141</v>
      </c>
      <c r="AU282" s="252" t="s">
        <v>85</v>
      </c>
      <c r="AV282" s="14" t="s">
        <v>87</v>
      </c>
      <c r="AW282" s="14" t="s">
        <v>34</v>
      </c>
      <c r="AX282" s="14" t="s">
        <v>77</v>
      </c>
      <c r="AY282" s="252" t="s">
        <v>124</v>
      </c>
    </row>
    <row r="283" s="13" customFormat="1">
      <c r="A283" s="13"/>
      <c r="B283" s="231"/>
      <c r="C283" s="232"/>
      <c r="D283" s="233" t="s">
        <v>141</v>
      </c>
      <c r="E283" s="234" t="s">
        <v>1</v>
      </c>
      <c r="F283" s="235" t="s">
        <v>186</v>
      </c>
      <c r="G283" s="232"/>
      <c r="H283" s="234" t="s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141</v>
      </c>
      <c r="AU283" s="241" t="s">
        <v>85</v>
      </c>
      <c r="AV283" s="13" t="s">
        <v>85</v>
      </c>
      <c r="AW283" s="13" t="s">
        <v>34</v>
      </c>
      <c r="AX283" s="13" t="s">
        <v>77</v>
      </c>
      <c r="AY283" s="241" t="s">
        <v>124</v>
      </c>
    </row>
    <row r="284" s="14" customFormat="1">
      <c r="A284" s="14"/>
      <c r="B284" s="242"/>
      <c r="C284" s="243"/>
      <c r="D284" s="233" t="s">
        <v>141</v>
      </c>
      <c r="E284" s="244" t="s">
        <v>1</v>
      </c>
      <c r="F284" s="245" t="s">
        <v>276</v>
      </c>
      <c r="G284" s="243"/>
      <c r="H284" s="246">
        <v>55.198999999999998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141</v>
      </c>
      <c r="AU284" s="252" t="s">
        <v>85</v>
      </c>
      <c r="AV284" s="14" t="s">
        <v>87</v>
      </c>
      <c r="AW284" s="14" t="s">
        <v>34</v>
      </c>
      <c r="AX284" s="14" t="s">
        <v>77</v>
      </c>
      <c r="AY284" s="252" t="s">
        <v>124</v>
      </c>
    </row>
    <row r="285" s="13" customFormat="1">
      <c r="A285" s="13"/>
      <c r="B285" s="231"/>
      <c r="C285" s="232"/>
      <c r="D285" s="233" t="s">
        <v>141</v>
      </c>
      <c r="E285" s="234" t="s">
        <v>1</v>
      </c>
      <c r="F285" s="235" t="s">
        <v>188</v>
      </c>
      <c r="G285" s="232"/>
      <c r="H285" s="234" t="s">
        <v>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141</v>
      </c>
      <c r="AU285" s="241" t="s">
        <v>85</v>
      </c>
      <c r="AV285" s="13" t="s">
        <v>85</v>
      </c>
      <c r="AW285" s="13" t="s">
        <v>34</v>
      </c>
      <c r="AX285" s="13" t="s">
        <v>77</v>
      </c>
      <c r="AY285" s="241" t="s">
        <v>124</v>
      </c>
    </row>
    <row r="286" s="14" customFormat="1">
      <c r="A286" s="14"/>
      <c r="B286" s="242"/>
      <c r="C286" s="243"/>
      <c r="D286" s="233" t="s">
        <v>141</v>
      </c>
      <c r="E286" s="244" t="s">
        <v>1</v>
      </c>
      <c r="F286" s="245" t="s">
        <v>277</v>
      </c>
      <c r="G286" s="243"/>
      <c r="H286" s="246">
        <v>132.77000000000001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141</v>
      </c>
      <c r="AU286" s="252" t="s">
        <v>85</v>
      </c>
      <c r="AV286" s="14" t="s">
        <v>87</v>
      </c>
      <c r="AW286" s="14" t="s">
        <v>34</v>
      </c>
      <c r="AX286" s="14" t="s">
        <v>77</v>
      </c>
      <c r="AY286" s="252" t="s">
        <v>124</v>
      </c>
    </row>
    <row r="287" s="13" customFormat="1">
      <c r="A287" s="13"/>
      <c r="B287" s="231"/>
      <c r="C287" s="232"/>
      <c r="D287" s="233" t="s">
        <v>141</v>
      </c>
      <c r="E287" s="234" t="s">
        <v>1</v>
      </c>
      <c r="F287" s="235" t="s">
        <v>190</v>
      </c>
      <c r="G287" s="232"/>
      <c r="H287" s="234" t="s">
        <v>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141</v>
      </c>
      <c r="AU287" s="241" t="s">
        <v>85</v>
      </c>
      <c r="AV287" s="13" t="s">
        <v>85</v>
      </c>
      <c r="AW287" s="13" t="s">
        <v>34</v>
      </c>
      <c r="AX287" s="13" t="s">
        <v>77</v>
      </c>
      <c r="AY287" s="241" t="s">
        <v>124</v>
      </c>
    </row>
    <row r="288" s="14" customFormat="1">
      <c r="A288" s="14"/>
      <c r="B288" s="242"/>
      <c r="C288" s="243"/>
      <c r="D288" s="233" t="s">
        <v>141</v>
      </c>
      <c r="E288" s="244" t="s">
        <v>1</v>
      </c>
      <c r="F288" s="245" t="s">
        <v>278</v>
      </c>
      <c r="G288" s="243"/>
      <c r="H288" s="246">
        <v>64.825000000000003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141</v>
      </c>
      <c r="AU288" s="252" t="s">
        <v>85</v>
      </c>
      <c r="AV288" s="14" t="s">
        <v>87</v>
      </c>
      <c r="AW288" s="14" t="s">
        <v>34</v>
      </c>
      <c r="AX288" s="14" t="s">
        <v>77</v>
      </c>
      <c r="AY288" s="252" t="s">
        <v>124</v>
      </c>
    </row>
    <row r="289" s="13" customFormat="1">
      <c r="A289" s="13"/>
      <c r="B289" s="231"/>
      <c r="C289" s="232"/>
      <c r="D289" s="233" t="s">
        <v>141</v>
      </c>
      <c r="E289" s="234" t="s">
        <v>1</v>
      </c>
      <c r="F289" s="235" t="s">
        <v>192</v>
      </c>
      <c r="G289" s="232"/>
      <c r="H289" s="234" t="s">
        <v>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141</v>
      </c>
      <c r="AU289" s="241" t="s">
        <v>85</v>
      </c>
      <c r="AV289" s="13" t="s">
        <v>85</v>
      </c>
      <c r="AW289" s="13" t="s">
        <v>34</v>
      </c>
      <c r="AX289" s="13" t="s">
        <v>77</v>
      </c>
      <c r="AY289" s="241" t="s">
        <v>124</v>
      </c>
    </row>
    <row r="290" s="14" customFormat="1">
      <c r="A290" s="14"/>
      <c r="B290" s="242"/>
      <c r="C290" s="243"/>
      <c r="D290" s="233" t="s">
        <v>141</v>
      </c>
      <c r="E290" s="244" t="s">
        <v>1</v>
      </c>
      <c r="F290" s="245" t="s">
        <v>279</v>
      </c>
      <c r="G290" s="243"/>
      <c r="H290" s="246">
        <v>51.759999999999998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141</v>
      </c>
      <c r="AU290" s="252" t="s">
        <v>85</v>
      </c>
      <c r="AV290" s="14" t="s">
        <v>87</v>
      </c>
      <c r="AW290" s="14" t="s">
        <v>34</v>
      </c>
      <c r="AX290" s="14" t="s">
        <v>77</v>
      </c>
      <c r="AY290" s="252" t="s">
        <v>124</v>
      </c>
    </row>
    <row r="291" s="13" customFormat="1">
      <c r="A291" s="13"/>
      <c r="B291" s="231"/>
      <c r="C291" s="232"/>
      <c r="D291" s="233" t="s">
        <v>141</v>
      </c>
      <c r="E291" s="234" t="s">
        <v>1</v>
      </c>
      <c r="F291" s="235" t="s">
        <v>194</v>
      </c>
      <c r="G291" s="232"/>
      <c r="H291" s="234" t="s">
        <v>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141</v>
      </c>
      <c r="AU291" s="241" t="s">
        <v>85</v>
      </c>
      <c r="AV291" s="13" t="s">
        <v>85</v>
      </c>
      <c r="AW291" s="13" t="s">
        <v>34</v>
      </c>
      <c r="AX291" s="13" t="s">
        <v>77</v>
      </c>
      <c r="AY291" s="241" t="s">
        <v>124</v>
      </c>
    </row>
    <row r="292" s="14" customFormat="1">
      <c r="A292" s="14"/>
      <c r="B292" s="242"/>
      <c r="C292" s="243"/>
      <c r="D292" s="233" t="s">
        <v>141</v>
      </c>
      <c r="E292" s="244" t="s">
        <v>1</v>
      </c>
      <c r="F292" s="245" t="s">
        <v>280</v>
      </c>
      <c r="G292" s="243"/>
      <c r="H292" s="246">
        <v>0.995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141</v>
      </c>
      <c r="AU292" s="252" t="s">
        <v>85</v>
      </c>
      <c r="AV292" s="14" t="s">
        <v>87</v>
      </c>
      <c r="AW292" s="14" t="s">
        <v>34</v>
      </c>
      <c r="AX292" s="14" t="s">
        <v>77</v>
      </c>
      <c r="AY292" s="252" t="s">
        <v>124</v>
      </c>
    </row>
    <row r="293" s="15" customFormat="1">
      <c r="A293" s="15"/>
      <c r="B293" s="253"/>
      <c r="C293" s="254"/>
      <c r="D293" s="233" t="s">
        <v>141</v>
      </c>
      <c r="E293" s="255" t="s">
        <v>1</v>
      </c>
      <c r="F293" s="256" t="s">
        <v>196</v>
      </c>
      <c r="G293" s="254"/>
      <c r="H293" s="257">
        <v>1238.9639999999997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3" t="s">
        <v>141</v>
      </c>
      <c r="AU293" s="263" t="s">
        <v>85</v>
      </c>
      <c r="AV293" s="15" t="s">
        <v>130</v>
      </c>
      <c r="AW293" s="15" t="s">
        <v>34</v>
      </c>
      <c r="AX293" s="15" t="s">
        <v>85</v>
      </c>
      <c r="AY293" s="263" t="s">
        <v>124</v>
      </c>
    </row>
    <row r="294" s="2" customFormat="1" ht="66.75" customHeight="1">
      <c r="A294" s="38"/>
      <c r="B294" s="39"/>
      <c r="C294" s="217" t="s">
        <v>281</v>
      </c>
      <c r="D294" s="217" t="s">
        <v>126</v>
      </c>
      <c r="E294" s="218" t="s">
        <v>282</v>
      </c>
      <c r="F294" s="219" t="s">
        <v>283</v>
      </c>
      <c r="G294" s="220" t="s">
        <v>139</v>
      </c>
      <c r="H294" s="221">
        <v>112.10299999999999</v>
      </c>
      <c r="I294" s="222"/>
      <c r="J294" s="223">
        <f>ROUND(I294*H294,2)</f>
        <v>0</v>
      </c>
      <c r="K294" s="224"/>
      <c r="L294" s="44"/>
      <c r="M294" s="225" t="s">
        <v>1</v>
      </c>
      <c r="N294" s="226" t="s">
        <v>42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130</v>
      </c>
      <c r="AT294" s="229" t="s">
        <v>126</v>
      </c>
      <c r="AU294" s="229" t="s">
        <v>85</v>
      </c>
      <c r="AY294" s="17" t="s">
        <v>124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85</v>
      </c>
      <c r="BK294" s="230">
        <f>ROUND(I294*H294,2)</f>
        <v>0</v>
      </c>
      <c r="BL294" s="17" t="s">
        <v>130</v>
      </c>
      <c r="BM294" s="229" t="s">
        <v>284</v>
      </c>
    </row>
    <row r="295" s="13" customFormat="1">
      <c r="A295" s="13"/>
      <c r="B295" s="231"/>
      <c r="C295" s="232"/>
      <c r="D295" s="233" t="s">
        <v>141</v>
      </c>
      <c r="E295" s="234" t="s">
        <v>1</v>
      </c>
      <c r="F295" s="235" t="s">
        <v>142</v>
      </c>
      <c r="G295" s="232"/>
      <c r="H295" s="234" t="s">
        <v>1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141</v>
      </c>
      <c r="AU295" s="241" t="s">
        <v>85</v>
      </c>
      <c r="AV295" s="13" t="s">
        <v>85</v>
      </c>
      <c r="AW295" s="13" t="s">
        <v>34</v>
      </c>
      <c r="AX295" s="13" t="s">
        <v>77</v>
      </c>
      <c r="AY295" s="241" t="s">
        <v>124</v>
      </c>
    </row>
    <row r="296" s="14" customFormat="1">
      <c r="A296" s="14"/>
      <c r="B296" s="242"/>
      <c r="C296" s="243"/>
      <c r="D296" s="233" t="s">
        <v>141</v>
      </c>
      <c r="E296" s="244" t="s">
        <v>1</v>
      </c>
      <c r="F296" s="245" t="s">
        <v>254</v>
      </c>
      <c r="G296" s="243"/>
      <c r="H296" s="246">
        <v>4.5839999999999996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141</v>
      </c>
      <c r="AU296" s="252" t="s">
        <v>85</v>
      </c>
      <c r="AV296" s="14" t="s">
        <v>87</v>
      </c>
      <c r="AW296" s="14" t="s">
        <v>34</v>
      </c>
      <c r="AX296" s="14" t="s">
        <v>77</v>
      </c>
      <c r="AY296" s="252" t="s">
        <v>124</v>
      </c>
    </row>
    <row r="297" s="13" customFormat="1">
      <c r="A297" s="13"/>
      <c r="B297" s="231"/>
      <c r="C297" s="232"/>
      <c r="D297" s="233" t="s">
        <v>141</v>
      </c>
      <c r="E297" s="234" t="s">
        <v>1</v>
      </c>
      <c r="F297" s="235" t="s">
        <v>144</v>
      </c>
      <c r="G297" s="232"/>
      <c r="H297" s="234" t="s">
        <v>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141</v>
      </c>
      <c r="AU297" s="241" t="s">
        <v>85</v>
      </c>
      <c r="AV297" s="13" t="s">
        <v>85</v>
      </c>
      <c r="AW297" s="13" t="s">
        <v>34</v>
      </c>
      <c r="AX297" s="13" t="s">
        <v>77</v>
      </c>
      <c r="AY297" s="241" t="s">
        <v>124</v>
      </c>
    </row>
    <row r="298" s="14" customFormat="1">
      <c r="A298" s="14"/>
      <c r="B298" s="242"/>
      <c r="C298" s="243"/>
      <c r="D298" s="233" t="s">
        <v>141</v>
      </c>
      <c r="E298" s="244" t="s">
        <v>1</v>
      </c>
      <c r="F298" s="245" t="s">
        <v>255</v>
      </c>
      <c r="G298" s="243"/>
      <c r="H298" s="246">
        <v>5.0499999999999998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141</v>
      </c>
      <c r="AU298" s="252" t="s">
        <v>85</v>
      </c>
      <c r="AV298" s="14" t="s">
        <v>87</v>
      </c>
      <c r="AW298" s="14" t="s">
        <v>34</v>
      </c>
      <c r="AX298" s="14" t="s">
        <v>77</v>
      </c>
      <c r="AY298" s="252" t="s">
        <v>124</v>
      </c>
    </row>
    <row r="299" s="13" customFormat="1">
      <c r="A299" s="13"/>
      <c r="B299" s="231"/>
      <c r="C299" s="232"/>
      <c r="D299" s="233" t="s">
        <v>141</v>
      </c>
      <c r="E299" s="234" t="s">
        <v>1</v>
      </c>
      <c r="F299" s="235" t="s">
        <v>146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141</v>
      </c>
      <c r="AU299" s="241" t="s">
        <v>85</v>
      </c>
      <c r="AV299" s="13" t="s">
        <v>85</v>
      </c>
      <c r="AW299" s="13" t="s">
        <v>34</v>
      </c>
      <c r="AX299" s="13" t="s">
        <v>77</v>
      </c>
      <c r="AY299" s="241" t="s">
        <v>124</v>
      </c>
    </row>
    <row r="300" s="14" customFormat="1">
      <c r="A300" s="14"/>
      <c r="B300" s="242"/>
      <c r="C300" s="243"/>
      <c r="D300" s="233" t="s">
        <v>141</v>
      </c>
      <c r="E300" s="244" t="s">
        <v>1</v>
      </c>
      <c r="F300" s="245" t="s">
        <v>256</v>
      </c>
      <c r="G300" s="243"/>
      <c r="H300" s="246">
        <v>3.306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141</v>
      </c>
      <c r="AU300" s="252" t="s">
        <v>85</v>
      </c>
      <c r="AV300" s="14" t="s">
        <v>87</v>
      </c>
      <c r="AW300" s="14" t="s">
        <v>34</v>
      </c>
      <c r="AX300" s="14" t="s">
        <v>77</v>
      </c>
      <c r="AY300" s="252" t="s">
        <v>124</v>
      </c>
    </row>
    <row r="301" s="13" customFormat="1">
      <c r="A301" s="13"/>
      <c r="B301" s="231"/>
      <c r="C301" s="232"/>
      <c r="D301" s="233" t="s">
        <v>141</v>
      </c>
      <c r="E301" s="234" t="s">
        <v>1</v>
      </c>
      <c r="F301" s="235" t="s">
        <v>148</v>
      </c>
      <c r="G301" s="232"/>
      <c r="H301" s="234" t="s">
        <v>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141</v>
      </c>
      <c r="AU301" s="241" t="s">
        <v>85</v>
      </c>
      <c r="AV301" s="13" t="s">
        <v>85</v>
      </c>
      <c r="AW301" s="13" t="s">
        <v>34</v>
      </c>
      <c r="AX301" s="13" t="s">
        <v>77</v>
      </c>
      <c r="AY301" s="241" t="s">
        <v>124</v>
      </c>
    </row>
    <row r="302" s="14" customFormat="1">
      <c r="A302" s="14"/>
      <c r="B302" s="242"/>
      <c r="C302" s="243"/>
      <c r="D302" s="233" t="s">
        <v>141</v>
      </c>
      <c r="E302" s="244" t="s">
        <v>1</v>
      </c>
      <c r="F302" s="245" t="s">
        <v>257</v>
      </c>
      <c r="G302" s="243"/>
      <c r="H302" s="246">
        <v>2.3490000000000002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141</v>
      </c>
      <c r="AU302" s="252" t="s">
        <v>85</v>
      </c>
      <c r="AV302" s="14" t="s">
        <v>87</v>
      </c>
      <c r="AW302" s="14" t="s">
        <v>34</v>
      </c>
      <c r="AX302" s="14" t="s">
        <v>77</v>
      </c>
      <c r="AY302" s="252" t="s">
        <v>124</v>
      </c>
    </row>
    <row r="303" s="13" customFormat="1">
      <c r="A303" s="13"/>
      <c r="B303" s="231"/>
      <c r="C303" s="232"/>
      <c r="D303" s="233" t="s">
        <v>141</v>
      </c>
      <c r="E303" s="234" t="s">
        <v>1</v>
      </c>
      <c r="F303" s="235" t="s">
        <v>150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141</v>
      </c>
      <c r="AU303" s="241" t="s">
        <v>85</v>
      </c>
      <c r="AV303" s="13" t="s">
        <v>85</v>
      </c>
      <c r="AW303" s="13" t="s">
        <v>34</v>
      </c>
      <c r="AX303" s="13" t="s">
        <v>77</v>
      </c>
      <c r="AY303" s="241" t="s">
        <v>124</v>
      </c>
    </row>
    <row r="304" s="14" customFormat="1">
      <c r="A304" s="14"/>
      <c r="B304" s="242"/>
      <c r="C304" s="243"/>
      <c r="D304" s="233" t="s">
        <v>141</v>
      </c>
      <c r="E304" s="244" t="s">
        <v>1</v>
      </c>
      <c r="F304" s="245" t="s">
        <v>258</v>
      </c>
      <c r="G304" s="243"/>
      <c r="H304" s="246">
        <v>1.04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141</v>
      </c>
      <c r="AU304" s="252" t="s">
        <v>85</v>
      </c>
      <c r="AV304" s="14" t="s">
        <v>87</v>
      </c>
      <c r="AW304" s="14" t="s">
        <v>34</v>
      </c>
      <c r="AX304" s="14" t="s">
        <v>77</v>
      </c>
      <c r="AY304" s="252" t="s">
        <v>124</v>
      </c>
    </row>
    <row r="305" s="13" customFormat="1">
      <c r="A305" s="13"/>
      <c r="B305" s="231"/>
      <c r="C305" s="232"/>
      <c r="D305" s="233" t="s">
        <v>141</v>
      </c>
      <c r="E305" s="234" t="s">
        <v>1</v>
      </c>
      <c r="F305" s="235" t="s">
        <v>285</v>
      </c>
      <c r="G305" s="232"/>
      <c r="H305" s="234" t="s">
        <v>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141</v>
      </c>
      <c r="AU305" s="241" t="s">
        <v>85</v>
      </c>
      <c r="AV305" s="13" t="s">
        <v>85</v>
      </c>
      <c r="AW305" s="13" t="s">
        <v>34</v>
      </c>
      <c r="AX305" s="13" t="s">
        <v>77</v>
      </c>
      <c r="AY305" s="241" t="s">
        <v>124</v>
      </c>
    </row>
    <row r="306" s="14" customFormat="1">
      <c r="A306" s="14"/>
      <c r="B306" s="242"/>
      <c r="C306" s="243"/>
      <c r="D306" s="233" t="s">
        <v>141</v>
      </c>
      <c r="E306" s="244" t="s">
        <v>1</v>
      </c>
      <c r="F306" s="245" t="s">
        <v>259</v>
      </c>
      <c r="G306" s="243"/>
      <c r="H306" s="246">
        <v>3.5699999999999998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141</v>
      </c>
      <c r="AU306" s="252" t="s">
        <v>85</v>
      </c>
      <c r="AV306" s="14" t="s">
        <v>87</v>
      </c>
      <c r="AW306" s="14" t="s">
        <v>34</v>
      </c>
      <c r="AX306" s="14" t="s">
        <v>77</v>
      </c>
      <c r="AY306" s="252" t="s">
        <v>124</v>
      </c>
    </row>
    <row r="307" s="13" customFormat="1">
      <c r="A307" s="13"/>
      <c r="B307" s="231"/>
      <c r="C307" s="232"/>
      <c r="D307" s="233" t="s">
        <v>141</v>
      </c>
      <c r="E307" s="234" t="s">
        <v>1</v>
      </c>
      <c r="F307" s="235" t="s">
        <v>154</v>
      </c>
      <c r="G307" s="232"/>
      <c r="H307" s="234" t="s">
        <v>1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141</v>
      </c>
      <c r="AU307" s="241" t="s">
        <v>85</v>
      </c>
      <c r="AV307" s="13" t="s">
        <v>85</v>
      </c>
      <c r="AW307" s="13" t="s">
        <v>34</v>
      </c>
      <c r="AX307" s="13" t="s">
        <v>77</v>
      </c>
      <c r="AY307" s="241" t="s">
        <v>124</v>
      </c>
    </row>
    <row r="308" s="14" customFormat="1">
      <c r="A308" s="14"/>
      <c r="B308" s="242"/>
      <c r="C308" s="243"/>
      <c r="D308" s="233" t="s">
        <v>141</v>
      </c>
      <c r="E308" s="244" t="s">
        <v>1</v>
      </c>
      <c r="F308" s="245" t="s">
        <v>260</v>
      </c>
      <c r="G308" s="243"/>
      <c r="H308" s="246">
        <v>9.4149999999999991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141</v>
      </c>
      <c r="AU308" s="252" t="s">
        <v>85</v>
      </c>
      <c r="AV308" s="14" t="s">
        <v>87</v>
      </c>
      <c r="AW308" s="14" t="s">
        <v>34</v>
      </c>
      <c r="AX308" s="14" t="s">
        <v>77</v>
      </c>
      <c r="AY308" s="252" t="s">
        <v>124</v>
      </c>
    </row>
    <row r="309" s="13" customFormat="1">
      <c r="A309" s="13"/>
      <c r="B309" s="231"/>
      <c r="C309" s="232"/>
      <c r="D309" s="233" t="s">
        <v>141</v>
      </c>
      <c r="E309" s="234" t="s">
        <v>1</v>
      </c>
      <c r="F309" s="235" t="s">
        <v>156</v>
      </c>
      <c r="G309" s="232"/>
      <c r="H309" s="234" t="s">
        <v>1</v>
      </c>
      <c r="I309" s="236"/>
      <c r="J309" s="232"/>
      <c r="K309" s="232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141</v>
      </c>
      <c r="AU309" s="241" t="s">
        <v>85</v>
      </c>
      <c r="AV309" s="13" t="s">
        <v>85</v>
      </c>
      <c r="AW309" s="13" t="s">
        <v>34</v>
      </c>
      <c r="AX309" s="13" t="s">
        <v>77</v>
      </c>
      <c r="AY309" s="241" t="s">
        <v>124</v>
      </c>
    </row>
    <row r="310" s="14" customFormat="1">
      <c r="A310" s="14"/>
      <c r="B310" s="242"/>
      <c r="C310" s="243"/>
      <c r="D310" s="233" t="s">
        <v>141</v>
      </c>
      <c r="E310" s="244" t="s">
        <v>1</v>
      </c>
      <c r="F310" s="245" t="s">
        <v>261</v>
      </c>
      <c r="G310" s="243"/>
      <c r="H310" s="246">
        <v>11.416</v>
      </c>
      <c r="I310" s="247"/>
      <c r="J310" s="243"/>
      <c r="K310" s="243"/>
      <c r="L310" s="248"/>
      <c r="M310" s="249"/>
      <c r="N310" s="250"/>
      <c r="O310" s="250"/>
      <c r="P310" s="250"/>
      <c r="Q310" s="250"/>
      <c r="R310" s="250"/>
      <c r="S310" s="250"/>
      <c r="T310" s="25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2" t="s">
        <v>141</v>
      </c>
      <c r="AU310" s="252" t="s">
        <v>85</v>
      </c>
      <c r="AV310" s="14" t="s">
        <v>87</v>
      </c>
      <c r="AW310" s="14" t="s">
        <v>34</v>
      </c>
      <c r="AX310" s="14" t="s">
        <v>77</v>
      </c>
      <c r="AY310" s="252" t="s">
        <v>124</v>
      </c>
    </row>
    <row r="311" s="13" customFormat="1">
      <c r="A311" s="13"/>
      <c r="B311" s="231"/>
      <c r="C311" s="232"/>
      <c r="D311" s="233" t="s">
        <v>141</v>
      </c>
      <c r="E311" s="234" t="s">
        <v>1</v>
      </c>
      <c r="F311" s="235" t="s">
        <v>158</v>
      </c>
      <c r="G311" s="232"/>
      <c r="H311" s="234" t="s">
        <v>1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141</v>
      </c>
      <c r="AU311" s="241" t="s">
        <v>85</v>
      </c>
      <c r="AV311" s="13" t="s">
        <v>85</v>
      </c>
      <c r="AW311" s="13" t="s">
        <v>34</v>
      </c>
      <c r="AX311" s="13" t="s">
        <v>77</v>
      </c>
      <c r="AY311" s="241" t="s">
        <v>124</v>
      </c>
    </row>
    <row r="312" s="14" customFormat="1">
      <c r="A312" s="14"/>
      <c r="B312" s="242"/>
      <c r="C312" s="243"/>
      <c r="D312" s="233" t="s">
        <v>141</v>
      </c>
      <c r="E312" s="244" t="s">
        <v>1</v>
      </c>
      <c r="F312" s="245" t="s">
        <v>262</v>
      </c>
      <c r="G312" s="243"/>
      <c r="H312" s="246">
        <v>19.603999999999999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141</v>
      </c>
      <c r="AU312" s="252" t="s">
        <v>85</v>
      </c>
      <c r="AV312" s="14" t="s">
        <v>87</v>
      </c>
      <c r="AW312" s="14" t="s">
        <v>34</v>
      </c>
      <c r="AX312" s="14" t="s">
        <v>77</v>
      </c>
      <c r="AY312" s="252" t="s">
        <v>124</v>
      </c>
    </row>
    <row r="313" s="13" customFormat="1">
      <c r="A313" s="13"/>
      <c r="B313" s="231"/>
      <c r="C313" s="232"/>
      <c r="D313" s="233" t="s">
        <v>141</v>
      </c>
      <c r="E313" s="234" t="s">
        <v>1</v>
      </c>
      <c r="F313" s="235" t="s">
        <v>160</v>
      </c>
      <c r="G313" s="232"/>
      <c r="H313" s="234" t="s">
        <v>1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141</v>
      </c>
      <c r="AU313" s="241" t="s">
        <v>85</v>
      </c>
      <c r="AV313" s="13" t="s">
        <v>85</v>
      </c>
      <c r="AW313" s="13" t="s">
        <v>34</v>
      </c>
      <c r="AX313" s="13" t="s">
        <v>77</v>
      </c>
      <c r="AY313" s="241" t="s">
        <v>124</v>
      </c>
    </row>
    <row r="314" s="14" customFormat="1">
      <c r="A314" s="14"/>
      <c r="B314" s="242"/>
      <c r="C314" s="243"/>
      <c r="D314" s="233" t="s">
        <v>141</v>
      </c>
      <c r="E314" s="244" t="s">
        <v>1</v>
      </c>
      <c r="F314" s="245" t="s">
        <v>263</v>
      </c>
      <c r="G314" s="243"/>
      <c r="H314" s="246">
        <v>17.260000000000002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141</v>
      </c>
      <c r="AU314" s="252" t="s">
        <v>85</v>
      </c>
      <c r="AV314" s="14" t="s">
        <v>87</v>
      </c>
      <c r="AW314" s="14" t="s">
        <v>34</v>
      </c>
      <c r="AX314" s="14" t="s">
        <v>77</v>
      </c>
      <c r="AY314" s="252" t="s">
        <v>124</v>
      </c>
    </row>
    <row r="315" s="13" customFormat="1">
      <c r="A315" s="13"/>
      <c r="B315" s="231"/>
      <c r="C315" s="232"/>
      <c r="D315" s="233" t="s">
        <v>141</v>
      </c>
      <c r="E315" s="234" t="s">
        <v>1</v>
      </c>
      <c r="F315" s="235" t="s">
        <v>162</v>
      </c>
      <c r="G315" s="232"/>
      <c r="H315" s="234" t="s">
        <v>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141</v>
      </c>
      <c r="AU315" s="241" t="s">
        <v>85</v>
      </c>
      <c r="AV315" s="13" t="s">
        <v>85</v>
      </c>
      <c r="AW315" s="13" t="s">
        <v>34</v>
      </c>
      <c r="AX315" s="13" t="s">
        <v>77</v>
      </c>
      <c r="AY315" s="241" t="s">
        <v>124</v>
      </c>
    </row>
    <row r="316" s="14" customFormat="1">
      <c r="A316" s="14"/>
      <c r="B316" s="242"/>
      <c r="C316" s="243"/>
      <c r="D316" s="233" t="s">
        <v>141</v>
      </c>
      <c r="E316" s="244" t="s">
        <v>1</v>
      </c>
      <c r="F316" s="245" t="s">
        <v>264</v>
      </c>
      <c r="G316" s="243"/>
      <c r="H316" s="246">
        <v>24.189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141</v>
      </c>
      <c r="AU316" s="252" t="s">
        <v>85</v>
      </c>
      <c r="AV316" s="14" t="s">
        <v>87</v>
      </c>
      <c r="AW316" s="14" t="s">
        <v>34</v>
      </c>
      <c r="AX316" s="14" t="s">
        <v>77</v>
      </c>
      <c r="AY316" s="252" t="s">
        <v>124</v>
      </c>
    </row>
    <row r="317" s="13" customFormat="1">
      <c r="A317" s="13"/>
      <c r="B317" s="231"/>
      <c r="C317" s="232"/>
      <c r="D317" s="233" t="s">
        <v>141</v>
      </c>
      <c r="E317" s="234" t="s">
        <v>1</v>
      </c>
      <c r="F317" s="235" t="s">
        <v>164</v>
      </c>
      <c r="G317" s="232"/>
      <c r="H317" s="234" t="s">
        <v>1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141</v>
      </c>
      <c r="AU317" s="241" t="s">
        <v>85</v>
      </c>
      <c r="AV317" s="13" t="s">
        <v>85</v>
      </c>
      <c r="AW317" s="13" t="s">
        <v>34</v>
      </c>
      <c r="AX317" s="13" t="s">
        <v>77</v>
      </c>
      <c r="AY317" s="241" t="s">
        <v>124</v>
      </c>
    </row>
    <row r="318" s="14" customFormat="1">
      <c r="A318" s="14"/>
      <c r="B318" s="242"/>
      <c r="C318" s="243"/>
      <c r="D318" s="233" t="s">
        <v>141</v>
      </c>
      <c r="E318" s="244" t="s">
        <v>1</v>
      </c>
      <c r="F318" s="245" t="s">
        <v>265</v>
      </c>
      <c r="G318" s="243"/>
      <c r="H318" s="246">
        <v>10.32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141</v>
      </c>
      <c r="AU318" s="252" t="s">
        <v>85</v>
      </c>
      <c r="AV318" s="14" t="s">
        <v>87</v>
      </c>
      <c r="AW318" s="14" t="s">
        <v>34</v>
      </c>
      <c r="AX318" s="14" t="s">
        <v>77</v>
      </c>
      <c r="AY318" s="252" t="s">
        <v>124</v>
      </c>
    </row>
    <row r="319" s="15" customFormat="1">
      <c r="A319" s="15"/>
      <c r="B319" s="253"/>
      <c r="C319" s="254"/>
      <c r="D319" s="233" t="s">
        <v>141</v>
      </c>
      <c r="E319" s="255" t="s">
        <v>1</v>
      </c>
      <c r="F319" s="256" t="s">
        <v>196</v>
      </c>
      <c r="G319" s="254"/>
      <c r="H319" s="257">
        <v>112.10300000000001</v>
      </c>
      <c r="I319" s="258"/>
      <c r="J319" s="254"/>
      <c r="K319" s="254"/>
      <c r="L319" s="259"/>
      <c r="M319" s="260"/>
      <c r="N319" s="261"/>
      <c r="O319" s="261"/>
      <c r="P319" s="261"/>
      <c r="Q319" s="261"/>
      <c r="R319" s="261"/>
      <c r="S319" s="261"/>
      <c r="T319" s="26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3" t="s">
        <v>141</v>
      </c>
      <c r="AU319" s="263" t="s">
        <v>85</v>
      </c>
      <c r="AV319" s="15" t="s">
        <v>130</v>
      </c>
      <c r="AW319" s="15" t="s">
        <v>34</v>
      </c>
      <c r="AX319" s="15" t="s">
        <v>85</v>
      </c>
      <c r="AY319" s="263" t="s">
        <v>124</v>
      </c>
    </row>
    <row r="320" s="2" customFormat="1" ht="62.7" customHeight="1">
      <c r="A320" s="38"/>
      <c r="B320" s="39"/>
      <c r="C320" s="217" t="s">
        <v>286</v>
      </c>
      <c r="D320" s="217" t="s">
        <v>126</v>
      </c>
      <c r="E320" s="218" t="s">
        <v>287</v>
      </c>
      <c r="F320" s="219" t="s">
        <v>288</v>
      </c>
      <c r="G320" s="220" t="s">
        <v>139</v>
      </c>
      <c r="H320" s="221">
        <v>1850.779</v>
      </c>
      <c r="I320" s="222"/>
      <c r="J320" s="223">
        <f>ROUND(I320*H320,2)</f>
        <v>0</v>
      </c>
      <c r="K320" s="224"/>
      <c r="L320" s="44"/>
      <c r="M320" s="225" t="s">
        <v>1</v>
      </c>
      <c r="N320" s="226" t="s">
        <v>42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130</v>
      </c>
      <c r="AT320" s="229" t="s">
        <v>126</v>
      </c>
      <c r="AU320" s="229" t="s">
        <v>85</v>
      </c>
      <c r="AY320" s="17" t="s">
        <v>124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85</v>
      </c>
      <c r="BK320" s="230">
        <f>ROUND(I320*H320,2)</f>
        <v>0</v>
      </c>
      <c r="BL320" s="17" t="s">
        <v>130</v>
      </c>
      <c r="BM320" s="229" t="s">
        <v>289</v>
      </c>
    </row>
    <row r="321" s="2" customFormat="1">
      <c r="A321" s="38"/>
      <c r="B321" s="39"/>
      <c r="C321" s="40"/>
      <c r="D321" s="233" t="s">
        <v>290</v>
      </c>
      <c r="E321" s="40"/>
      <c r="F321" s="264" t="s">
        <v>291</v>
      </c>
      <c r="G321" s="40"/>
      <c r="H321" s="40"/>
      <c r="I321" s="265"/>
      <c r="J321" s="40"/>
      <c r="K321" s="40"/>
      <c r="L321" s="44"/>
      <c r="M321" s="266"/>
      <c r="N321" s="267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290</v>
      </c>
      <c r="AU321" s="17" t="s">
        <v>85</v>
      </c>
    </row>
    <row r="322" s="2" customFormat="1" ht="62.7" customHeight="1">
      <c r="A322" s="38"/>
      <c r="B322" s="39"/>
      <c r="C322" s="217" t="s">
        <v>292</v>
      </c>
      <c r="D322" s="217" t="s">
        <v>126</v>
      </c>
      <c r="E322" s="218" t="s">
        <v>293</v>
      </c>
      <c r="F322" s="219" t="s">
        <v>294</v>
      </c>
      <c r="G322" s="220" t="s">
        <v>139</v>
      </c>
      <c r="H322" s="221">
        <v>1850.779</v>
      </c>
      <c r="I322" s="222"/>
      <c r="J322" s="223">
        <f>ROUND(I322*H322,2)</f>
        <v>0</v>
      </c>
      <c r="K322" s="224"/>
      <c r="L322" s="44"/>
      <c r="M322" s="225" t="s">
        <v>1</v>
      </c>
      <c r="N322" s="226" t="s">
        <v>42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130</v>
      </c>
      <c r="AT322" s="229" t="s">
        <v>126</v>
      </c>
      <c r="AU322" s="229" t="s">
        <v>85</v>
      </c>
      <c r="AY322" s="17" t="s">
        <v>124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85</v>
      </c>
      <c r="BK322" s="230">
        <f>ROUND(I322*H322,2)</f>
        <v>0</v>
      </c>
      <c r="BL322" s="17" t="s">
        <v>130</v>
      </c>
      <c r="BM322" s="229" t="s">
        <v>295</v>
      </c>
    </row>
    <row r="323" s="2" customFormat="1">
      <c r="A323" s="38"/>
      <c r="B323" s="39"/>
      <c r="C323" s="40"/>
      <c r="D323" s="233" t="s">
        <v>290</v>
      </c>
      <c r="E323" s="40"/>
      <c r="F323" s="264" t="s">
        <v>296</v>
      </c>
      <c r="G323" s="40"/>
      <c r="H323" s="40"/>
      <c r="I323" s="265"/>
      <c r="J323" s="40"/>
      <c r="K323" s="40"/>
      <c r="L323" s="44"/>
      <c r="M323" s="266"/>
      <c r="N323" s="267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290</v>
      </c>
      <c r="AU323" s="17" t="s">
        <v>85</v>
      </c>
    </row>
    <row r="324" s="2" customFormat="1" ht="66.75" customHeight="1">
      <c r="A324" s="38"/>
      <c r="B324" s="39"/>
      <c r="C324" s="217" t="s">
        <v>131</v>
      </c>
      <c r="D324" s="217" t="s">
        <v>126</v>
      </c>
      <c r="E324" s="218" t="s">
        <v>297</v>
      </c>
      <c r="F324" s="219" t="s">
        <v>298</v>
      </c>
      <c r="G324" s="220" t="s">
        <v>139</v>
      </c>
      <c r="H324" s="221">
        <v>22209.348000000002</v>
      </c>
      <c r="I324" s="222"/>
      <c r="J324" s="223">
        <f>ROUND(I324*H324,2)</f>
        <v>0</v>
      </c>
      <c r="K324" s="224"/>
      <c r="L324" s="44"/>
      <c r="M324" s="225" t="s">
        <v>1</v>
      </c>
      <c r="N324" s="226" t="s">
        <v>42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130</v>
      </c>
      <c r="AT324" s="229" t="s">
        <v>126</v>
      </c>
      <c r="AU324" s="229" t="s">
        <v>85</v>
      </c>
      <c r="AY324" s="17" t="s">
        <v>124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85</v>
      </c>
      <c r="BK324" s="230">
        <f>ROUND(I324*H324,2)</f>
        <v>0</v>
      </c>
      <c r="BL324" s="17" t="s">
        <v>130</v>
      </c>
      <c r="BM324" s="229" t="s">
        <v>299</v>
      </c>
    </row>
    <row r="325" s="2" customFormat="1">
      <c r="A325" s="38"/>
      <c r="B325" s="39"/>
      <c r="C325" s="40"/>
      <c r="D325" s="233" t="s">
        <v>290</v>
      </c>
      <c r="E325" s="40"/>
      <c r="F325" s="264" t="s">
        <v>300</v>
      </c>
      <c r="G325" s="40"/>
      <c r="H325" s="40"/>
      <c r="I325" s="265"/>
      <c r="J325" s="40"/>
      <c r="K325" s="40"/>
      <c r="L325" s="44"/>
      <c r="M325" s="266"/>
      <c r="N325" s="267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290</v>
      </c>
      <c r="AU325" s="17" t="s">
        <v>85</v>
      </c>
    </row>
    <row r="326" s="14" customFormat="1">
      <c r="A326" s="14"/>
      <c r="B326" s="242"/>
      <c r="C326" s="243"/>
      <c r="D326" s="233" t="s">
        <v>141</v>
      </c>
      <c r="E326" s="244" t="s">
        <v>1</v>
      </c>
      <c r="F326" s="245" t="s">
        <v>301</v>
      </c>
      <c r="G326" s="243"/>
      <c r="H326" s="246">
        <v>22209.348000000002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2" t="s">
        <v>141</v>
      </c>
      <c r="AU326" s="252" t="s">
        <v>85</v>
      </c>
      <c r="AV326" s="14" t="s">
        <v>87</v>
      </c>
      <c r="AW326" s="14" t="s">
        <v>34</v>
      </c>
      <c r="AX326" s="14" t="s">
        <v>77</v>
      </c>
      <c r="AY326" s="252" t="s">
        <v>124</v>
      </c>
    </row>
    <row r="327" s="15" customFormat="1">
      <c r="A327" s="15"/>
      <c r="B327" s="253"/>
      <c r="C327" s="254"/>
      <c r="D327" s="233" t="s">
        <v>141</v>
      </c>
      <c r="E327" s="255" t="s">
        <v>1</v>
      </c>
      <c r="F327" s="256" t="s">
        <v>196</v>
      </c>
      <c r="G327" s="254"/>
      <c r="H327" s="257">
        <v>22209.348000000002</v>
      </c>
      <c r="I327" s="258"/>
      <c r="J327" s="254"/>
      <c r="K327" s="254"/>
      <c r="L327" s="259"/>
      <c r="M327" s="260"/>
      <c r="N327" s="261"/>
      <c r="O327" s="261"/>
      <c r="P327" s="261"/>
      <c r="Q327" s="261"/>
      <c r="R327" s="261"/>
      <c r="S327" s="261"/>
      <c r="T327" s="262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3" t="s">
        <v>141</v>
      </c>
      <c r="AU327" s="263" t="s">
        <v>85</v>
      </c>
      <c r="AV327" s="15" t="s">
        <v>130</v>
      </c>
      <c r="AW327" s="15" t="s">
        <v>34</v>
      </c>
      <c r="AX327" s="15" t="s">
        <v>85</v>
      </c>
      <c r="AY327" s="263" t="s">
        <v>124</v>
      </c>
    </row>
    <row r="328" s="2" customFormat="1" ht="24.15" customHeight="1">
      <c r="A328" s="38"/>
      <c r="B328" s="39"/>
      <c r="C328" s="217" t="s">
        <v>302</v>
      </c>
      <c r="D328" s="217" t="s">
        <v>126</v>
      </c>
      <c r="E328" s="218" t="s">
        <v>303</v>
      </c>
      <c r="F328" s="219" t="s">
        <v>304</v>
      </c>
      <c r="G328" s="220" t="s">
        <v>139</v>
      </c>
      <c r="H328" s="221">
        <v>177.405</v>
      </c>
      <c r="I328" s="222"/>
      <c r="J328" s="223">
        <f>ROUND(I328*H328,2)</f>
        <v>0</v>
      </c>
      <c r="K328" s="224"/>
      <c r="L328" s="44"/>
      <c r="M328" s="225" t="s">
        <v>1</v>
      </c>
      <c r="N328" s="226" t="s">
        <v>42</v>
      </c>
      <c r="O328" s="91"/>
      <c r="P328" s="227">
        <f>O328*H328</f>
        <v>0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130</v>
      </c>
      <c r="AT328" s="229" t="s">
        <v>126</v>
      </c>
      <c r="AU328" s="229" t="s">
        <v>85</v>
      </c>
      <c r="AY328" s="17" t="s">
        <v>124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85</v>
      </c>
      <c r="BK328" s="230">
        <f>ROUND(I328*H328,2)</f>
        <v>0</v>
      </c>
      <c r="BL328" s="17" t="s">
        <v>130</v>
      </c>
      <c r="BM328" s="229" t="s">
        <v>305</v>
      </c>
    </row>
    <row r="329" s="13" customFormat="1">
      <c r="A329" s="13"/>
      <c r="B329" s="231"/>
      <c r="C329" s="232"/>
      <c r="D329" s="233" t="s">
        <v>141</v>
      </c>
      <c r="E329" s="234" t="s">
        <v>1</v>
      </c>
      <c r="F329" s="235" t="s">
        <v>306</v>
      </c>
      <c r="G329" s="232"/>
      <c r="H329" s="234" t="s">
        <v>1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141</v>
      </c>
      <c r="AU329" s="241" t="s">
        <v>85</v>
      </c>
      <c r="AV329" s="13" t="s">
        <v>85</v>
      </c>
      <c r="AW329" s="13" t="s">
        <v>34</v>
      </c>
      <c r="AX329" s="13" t="s">
        <v>77</v>
      </c>
      <c r="AY329" s="241" t="s">
        <v>124</v>
      </c>
    </row>
    <row r="330" s="14" customFormat="1">
      <c r="A330" s="14"/>
      <c r="B330" s="242"/>
      <c r="C330" s="243"/>
      <c r="D330" s="233" t="s">
        <v>141</v>
      </c>
      <c r="E330" s="244" t="s">
        <v>1</v>
      </c>
      <c r="F330" s="245" t="s">
        <v>231</v>
      </c>
      <c r="G330" s="243"/>
      <c r="H330" s="246">
        <v>9.4440000000000008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2" t="s">
        <v>141</v>
      </c>
      <c r="AU330" s="252" t="s">
        <v>85</v>
      </c>
      <c r="AV330" s="14" t="s">
        <v>87</v>
      </c>
      <c r="AW330" s="14" t="s">
        <v>34</v>
      </c>
      <c r="AX330" s="14" t="s">
        <v>77</v>
      </c>
      <c r="AY330" s="252" t="s">
        <v>124</v>
      </c>
    </row>
    <row r="331" s="14" customFormat="1">
      <c r="A331" s="14"/>
      <c r="B331" s="242"/>
      <c r="C331" s="243"/>
      <c r="D331" s="233" t="s">
        <v>141</v>
      </c>
      <c r="E331" s="244" t="s">
        <v>1</v>
      </c>
      <c r="F331" s="245" t="s">
        <v>307</v>
      </c>
      <c r="G331" s="243"/>
      <c r="H331" s="246">
        <v>31.707000000000001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141</v>
      </c>
      <c r="AU331" s="252" t="s">
        <v>85</v>
      </c>
      <c r="AV331" s="14" t="s">
        <v>87</v>
      </c>
      <c r="AW331" s="14" t="s">
        <v>34</v>
      </c>
      <c r="AX331" s="14" t="s">
        <v>77</v>
      </c>
      <c r="AY331" s="252" t="s">
        <v>124</v>
      </c>
    </row>
    <row r="332" s="14" customFormat="1">
      <c r="A332" s="14"/>
      <c r="B332" s="242"/>
      <c r="C332" s="243"/>
      <c r="D332" s="233" t="s">
        <v>141</v>
      </c>
      <c r="E332" s="244" t="s">
        <v>1</v>
      </c>
      <c r="F332" s="245" t="s">
        <v>308</v>
      </c>
      <c r="G332" s="243"/>
      <c r="H332" s="246">
        <v>35.624000000000002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141</v>
      </c>
      <c r="AU332" s="252" t="s">
        <v>85</v>
      </c>
      <c r="AV332" s="14" t="s">
        <v>87</v>
      </c>
      <c r="AW332" s="14" t="s">
        <v>34</v>
      </c>
      <c r="AX332" s="14" t="s">
        <v>77</v>
      </c>
      <c r="AY332" s="252" t="s">
        <v>124</v>
      </c>
    </row>
    <row r="333" s="14" customFormat="1">
      <c r="A333" s="14"/>
      <c r="B333" s="242"/>
      <c r="C333" s="243"/>
      <c r="D333" s="233" t="s">
        <v>141</v>
      </c>
      <c r="E333" s="244" t="s">
        <v>1</v>
      </c>
      <c r="F333" s="245" t="s">
        <v>309</v>
      </c>
      <c r="G333" s="243"/>
      <c r="H333" s="246">
        <v>87.805000000000007</v>
      </c>
      <c r="I333" s="247"/>
      <c r="J333" s="243"/>
      <c r="K333" s="243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141</v>
      </c>
      <c r="AU333" s="252" t="s">
        <v>85</v>
      </c>
      <c r="AV333" s="14" t="s">
        <v>87</v>
      </c>
      <c r="AW333" s="14" t="s">
        <v>34</v>
      </c>
      <c r="AX333" s="14" t="s">
        <v>77</v>
      </c>
      <c r="AY333" s="252" t="s">
        <v>124</v>
      </c>
    </row>
    <row r="334" s="14" customFormat="1">
      <c r="A334" s="14"/>
      <c r="B334" s="242"/>
      <c r="C334" s="243"/>
      <c r="D334" s="233" t="s">
        <v>141</v>
      </c>
      <c r="E334" s="244" t="s">
        <v>1</v>
      </c>
      <c r="F334" s="245" t="s">
        <v>310</v>
      </c>
      <c r="G334" s="243"/>
      <c r="H334" s="246">
        <v>12.824999999999999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141</v>
      </c>
      <c r="AU334" s="252" t="s">
        <v>85</v>
      </c>
      <c r="AV334" s="14" t="s">
        <v>87</v>
      </c>
      <c r="AW334" s="14" t="s">
        <v>34</v>
      </c>
      <c r="AX334" s="14" t="s">
        <v>77</v>
      </c>
      <c r="AY334" s="252" t="s">
        <v>124</v>
      </c>
    </row>
    <row r="335" s="15" customFormat="1">
      <c r="A335" s="15"/>
      <c r="B335" s="253"/>
      <c r="C335" s="254"/>
      <c r="D335" s="233" t="s">
        <v>141</v>
      </c>
      <c r="E335" s="255" t="s">
        <v>1</v>
      </c>
      <c r="F335" s="256" t="s">
        <v>196</v>
      </c>
      <c r="G335" s="254"/>
      <c r="H335" s="257">
        <v>177.405</v>
      </c>
      <c r="I335" s="258"/>
      <c r="J335" s="254"/>
      <c r="K335" s="254"/>
      <c r="L335" s="259"/>
      <c r="M335" s="260"/>
      <c r="N335" s="261"/>
      <c r="O335" s="261"/>
      <c r="P335" s="261"/>
      <c r="Q335" s="261"/>
      <c r="R335" s="261"/>
      <c r="S335" s="261"/>
      <c r="T335" s="262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3" t="s">
        <v>141</v>
      </c>
      <c r="AU335" s="263" t="s">
        <v>85</v>
      </c>
      <c r="AV335" s="15" t="s">
        <v>130</v>
      </c>
      <c r="AW335" s="15" t="s">
        <v>34</v>
      </c>
      <c r="AX335" s="15" t="s">
        <v>85</v>
      </c>
      <c r="AY335" s="263" t="s">
        <v>124</v>
      </c>
    </row>
    <row r="336" s="2" customFormat="1" ht="44.25" customHeight="1">
      <c r="A336" s="38"/>
      <c r="B336" s="39"/>
      <c r="C336" s="217" t="s">
        <v>135</v>
      </c>
      <c r="D336" s="217" t="s">
        <v>126</v>
      </c>
      <c r="E336" s="218" t="s">
        <v>311</v>
      </c>
      <c r="F336" s="219" t="s">
        <v>312</v>
      </c>
      <c r="G336" s="220" t="s">
        <v>139</v>
      </c>
      <c r="H336" s="221">
        <v>1850.779</v>
      </c>
      <c r="I336" s="222"/>
      <c r="J336" s="223">
        <f>ROUND(I336*H336,2)</f>
        <v>0</v>
      </c>
      <c r="K336" s="224"/>
      <c r="L336" s="44"/>
      <c r="M336" s="225" t="s">
        <v>1</v>
      </c>
      <c r="N336" s="226" t="s">
        <v>42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130</v>
      </c>
      <c r="AT336" s="229" t="s">
        <v>126</v>
      </c>
      <c r="AU336" s="229" t="s">
        <v>85</v>
      </c>
      <c r="AY336" s="17" t="s">
        <v>124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85</v>
      </c>
      <c r="BK336" s="230">
        <f>ROUND(I336*H336,2)</f>
        <v>0</v>
      </c>
      <c r="BL336" s="17" t="s">
        <v>130</v>
      </c>
      <c r="BM336" s="229" t="s">
        <v>313</v>
      </c>
    </row>
    <row r="337" s="2" customFormat="1">
      <c r="A337" s="38"/>
      <c r="B337" s="39"/>
      <c r="C337" s="40"/>
      <c r="D337" s="233" t="s">
        <v>290</v>
      </c>
      <c r="E337" s="40"/>
      <c r="F337" s="264" t="s">
        <v>314</v>
      </c>
      <c r="G337" s="40"/>
      <c r="H337" s="40"/>
      <c r="I337" s="265"/>
      <c r="J337" s="40"/>
      <c r="K337" s="40"/>
      <c r="L337" s="44"/>
      <c r="M337" s="266"/>
      <c r="N337" s="267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290</v>
      </c>
      <c r="AU337" s="17" t="s">
        <v>85</v>
      </c>
    </row>
    <row r="338" s="13" customFormat="1">
      <c r="A338" s="13"/>
      <c r="B338" s="231"/>
      <c r="C338" s="232"/>
      <c r="D338" s="233" t="s">
        <v>141</v>
      </c>
      <c r="E338" s="234" t="s">
        <v>1</v>
      </c>
      <c r="F338" s="235" t="s">
        <v>315</v>
      </c>
      <c r="G338" s="232"/>
      <c r="H338" s="234" t="s">
        <v>1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141</v>
      </c>
      <c r="AU338" s="241" t="s">
        <v>85</v>
      </c>
      <c r="AV338" s="13" t="s">
        <v>85</v>
      </c>
      <c r="AW338" s="13" t="s">
        <v>34</v>
      </c>
      <c r="AX338" s="13" t="s">
        <v>77</v>
      </c>
      <c r="AY338" s="241" t="s">
        <v>124</v>
      </c>
    </row>
    <row r="339" s="14" customFormat="1">
      <c r="A339" s="14"/>
      <c r="B339" s="242"/>
      <c r="C339" s="243"/>
      <c r="D339" s="233" t="s">
        <v>141</v>
      </c>
      <c r="E339" s="244" t="s">
        <v>1</v>
      </c>
      <c r="F339" s="245" t="s">
        <v>316</v>
      </c>
      <c r="G339" s="243"/>
      <c r="H339" s="246">
        <v>860.18200000000002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141</v>
      </c>
      <c r="AU339" s="252" t="s">
        <v>85</v>
      </c>
      <c r="AV339" s="14" t="s">
        <v>87</v>
      </c>
      <c r="AW339" s="14" t="s">
        <v>34</v>
      </c>
      <c r="AX339" s="14" t="s">
        <v>77</v>
      </c>
      <c r="AY339" s="252" t="s">
        <v>124</v>
      </c>
    </row>
    <row r="340" s="13" customFormat="1">
      <c r="A340" s="13"/>
      <c r="B340" s="231"/>
      <c r="C340" s="232"/>
      <c r="D340" s="233" t="s">
        <v>141</v>
      </c>
      <c r="E340" s="234" t="s">
        <v>1</v>
      </c>
      <c r="F340" s="235" t="s">
        <v>317</v>
      </c>
      <c r="G340" s="232"/>
      <c r="H340" s="234" t="s">
        <v>1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1" t="s">
        <v>141</v>
      </c>
      <c r="AU340" s="241" t="s">
        <v>85</v>
      </c>
      <c r="AV340" s="13" t="s">
        <v>85</v>
      </c>
      <c r="AW340" s="13" t="s">
        <v>34</v>
      </c>
      <c r="AX340" s="13" t="s">
        <v>77</v>
      </c>
      <c r="AY340" s="241" t="s">
        <v>124</v>
      </c>
    </row>
    <row r="341" s="14" customFormat="1">
      <c r="A341" s="14"/>
      <c r="B341" s="242"/>
      <c r="C341" s="243"/>
      <c r="D341" s="233" t="s">
        <v>141</v>
      </c>
      <c r="E341" s="244" t="s">
        <v>1</v>
      </c>
      <c r="F341" s="245" t="s">
        <v>318</v>
      </c>
      <c r="G341" s="243"/>
      <c r="H341" s="246">
        <v>1238.9570000000001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2" t="s">
        <v>141</v>
      </c>
      <c r="AU341" s="252" t="s">
        <v>85</v>
      </c>
      <c r="AV341" s="14" t="s">
        <v>87</v>
      </c>
      <c r="AW341" s="14" t="s">
        <v>34</v>
      </c>
      <c r="AX341" s="14" t="s">
        <v>77</v>
      </c>
      <c r="AY341" s="252" t="s">
        <v>124</v>
      </c>
    </row>
    <row r="342" s="13" customFormat="1">
      <c r="A342" s="13"/>
      <c r="B342" s="231"/>
      <c r="C342" s="232"/>
      <c r="D342" s="233" t="s">
        <v>141</v>
      </c>
      <c r="E342" s="234" t="s">
        <v>1</v>
      </c>
      <c r="F342" s="235" t="s">
        <v>319</v>
      </c>
      <c r="G342" s="232"/>
      <c r="H342" s="234" t="s">
        <v>1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141</v>
      </c>
      <c r="AU342" s="241" t="s">
        <v>85</v>
      </c>
      <c r="AV342" s="13" t="s">
        <v>85</v>
      </c>
      <c r="AW342" s="13" t="s">
        <v>34</v>
      </c>
      <c r="AX342" s="13" t="s">
        <v>77</v>
      </c>
      <c r="AY342" s="241" t="s">
        <v>124</v>
      </c>
    </row>
    <row r="343" s="14" customFormat="1">
      <c r="A343" s="14"/>
      <c r="B343" s="242"/>
      <c r="C343" s="243"/>
      <c r="D343" s="233" t="s">
        <v>141</v>
      </c>
      <c r="E343" s="244" t="s">
        <v>1</v>
      </c>
      <c r="F343" s="245" t="s">
        <v>320</v>
      </c>
      <c r="G343" s="243"/>
      <c r="H343" s="246">
        <v>-248.36000000000001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141</v>
      </c>
      <c r="AU343" s="252" t="s">
        <v>85</v>
      </c>
      <c r="AV343" s="14" t="s">
        <v>87</v>
      </c>
      <c r="AW343" s="14" t="s">
        <v>34</v>
      </c>
      <c r="AX343" s="14" t="s">
        <v>77</v>
      </c>
      <c r="AY343" s="252" t="s">
        <v>124</v>
      </c>
    </row>
    <row r="344" s="15" customFormat="1">
      <c r="A344" s="15"/>
      <c r="B344" s="253"/>
      <c r="C344" s="254"/>
      <c r="D344" s="233" t="s">
        <v>141</v>
      </c>
      <c r="E344" s="255" t="s">
        <v>1</v>
      </c>
      <c r="F344" s="256" t="s">
        <v>196</v>
      </c>
      <c r="G344" s="254"/>
      <c r="H344" s="257">
        <v>1850.779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3" t="s">
        <v>141</v>
      </c>
      <c r="AU344" s="263" t="s">
        <v>85</v>
      </c>
      <c r="AV344" s="15" t="s">
        <v>130</v>
      </c>
      <c r="AW344" s="15" t="s">
        <v>34</v>
      </c>
      <c r="AX344" s="15" t="s">
        <v>85</v>
      </c>
      <c r="AY344" s="263" t="s">
        <v>124</v>
      </c>
    </row>
    <row r="345" s="2" customFormat="1" ht="44.25" customHeight="1">
      <c r="A345" s="38"/>
      <c r="B345" s="39"/>
      <c r="C345" s="217" t="s">
        <v>321</v>
      </c>
      <c r="D345" s="217" t="s">
        <v>126</v>
      </c>
      <c r="E345" s="218" t="s">
        <v>311</v>
      </c>
      <c r="F345" s="219" t="s">
        <v>312</v>
      </c>
      <c r="G345" s="220" t="s">
        <v>139</v>
      </c>
      <c r="H345" s="221">
        <v>1850.779</v>
      </c>
      <c r="I345" s="222"/>
      <c r="J345" s="223">
        <f>ROUND(I345*H345,2)</f>
        <v>0</v>
      </c>
      <c r="K345" s="224"/>
      <c r="L345" s="44"/>
      <c r="M345" s="225" t="s">
        <v>1</v>
      </c>
      <c r="N345" s="226" t="s">
        <v>42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130</v>
      </c>
      <c r="AT345" s="229" t="s">
        <v>126</v>
      </c>
      <c r="AU345" s="229" t="s">
        <v>85</v>
      </c>
      <c r="AY345" s="17" t="s">
        <v>124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85</v>
      </c>
      <c r="BK345" s="230">
        <f>ROUND(I345*H345,2)</f>
        <v>0</v>
      </c>
      <c r="BL345" s="17" t="s">
        <v>130</v>
      </c>
      <c r="BM345" s="229" t="s">
        <v>322</v>
      </c>
    </row>
    <row r="346" s="2" customFormat="1">
      <c r="A346" s="38"/>
      <c r="B346" s="39"/>
      <c r="C346" s="40"/>
      <c r="D346" s="233" t="s">
        <v>290</v>
      </c>
      <c r="E346" s="40"/>
      <c r="F346" s="264" t="s">
        <v>323</v>
      </c>
      <c r="G346" s="40"/>
      <c r="H346" s="40"/>
      <c r="I346" s="265"/>
      <c r="J346" s="40"/>
      <c r="K346" s="40"/>
      <c r="L346" s="44"/>
      <c r="M346" s="266"/>
      <c r="N346" s="267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290</v>
      </c>
      <c r="AU346" s="17" t="s">
        <v>85</v>
      </c>
    </row>
    <row r="347" s="13" customFormat="1">
      <c r="A347" s="13"/>
      <c r="B347" s="231"/>
      <c r="C347" s="232"/>
      <c r="D347" s="233" t="s">
        <v>141</v>
      </c>
      <c r="E347" s="234" t="s">
        <v>1</v>
      </c>
      <c r="F347" s="235" t="s">
        <v>315</v>
      </c>
      <c r="G347" s="232"/>
      <c r="H347" s="234" t="s">
        <v>1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141</v>
      </c>
      <c r="AU347" s="241" t="s">
        <v>85</v>
      </c>
      <c r="AV347" s="13" t="s">
        <v>85</v>
      </c>
      <c r="AW347" s="13" t="s">
        <v>34</v>
      </c>
      <c r="AX347" s="13" t="s">
        <v>77</v>
      </c>
      <c r="AY347" s="241" t="s">
        <v>124</v>
      </c>
    </row>
    <row r="348" s="14" customFormat="1">
      <c r="A348" s="14"/>
      <c r="B348" s="242"/>
      <c r="C348" s="243"/>
      <c r="D348" s="233" t="s">
        <v>141</v>
      </c>
      <c r="E348" s="244" t="s">
        <v>1</v>
      </c>
      <c r="F348" s="245" t="s">
        <v>316</v>
      </c>
      <c r="G348" s="243"/>
      <c r="H348" s="246">
        <v>860.18200000000002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141</v>
      </c>
      <c r="AU348" s="252" t="s">
        <v>85</v>
      </c>
      <c r="AV348" s="14" t="s">
        <v>87</v>
      </c>
      <c r="AW348" s="14" t="s">
        <v>34</v>
      </c>
      <c r="AX348" s="14" t="s">
        <v>77</v>
      </c>
      <c r="AY348" s="252" t="s">
        <v>124</v>
      </c>
    </row>
    <row r="349" s="13" customFormat="1">
      <c r="A349" s="13"/>
      <c r="B349" s="231"/>
      <c r="C349" s="232"/>
      <c r="D349" s="233" t="s">
        <v>141</v>
      </c>
      <c r="E349" s="234" t="s">
        <v>1</v>
      </c>
      <c r="F349" s="235" t="s">
        <v>317</v>
      </c>
      <c r="G349" s="232"/>
      <c r="H349" s="234" t="s">
        <v>1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141</v>
      </c>
      <c r="AU349" s="241" t="s">
        <v>85</v>
      </c>
      <c r="AV349" s="13" t="s">
        <v>85</v>
      </c>
      <c r="AW349" s="13" t="s">
        <v>34</v>
      </c>
      <c r="AX349" s="13" t="s">
        <v>77</v>
      </c>
      <c r="AY349" s="241" t="s">
        <v>124</v>
      </c>
    </row>
    <row r="350" s="14" customFormat="1">
      <c r="A350" s="14"/>
      <c r="B350" s="242"/>
      <c r="C350" s="243"/>
      <c r="D350" s="233" t="s">
        <v>141</v>
      </c>
      <c r="E350" s="244" t="s">
        <v>1</v>
      </c>
      <c r="F350" s="245" t="s">
        <v>318</v>
      </c>
      <c r="G350" s="243"/>
      <c r="H350" s="246">
        <v>1238.9570000000001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141</v>
      </c>
      <c r="AU350" s="252" t="s">
        <v>85</v>
      </c>
      <c r="AV350" s="14" t="s">
        <v>87</v>
      </c>
      <c r="AW350" s="14" t="s">
        <v>34</v>
      </c>
      <c r="AX350" s="14" t="s">
        <v>77</v>
      </c>
      <c r="AY350" s="252" t="s">
        <v>124</v>
      </c>
    </row>
    <row r="351" s="13" customFormat="1">
      <c r="A351" s="13"/>
      <c r="B351" s="231"/>
      <c r="C351" s="232"/>
      <c r="D351" s="233" t="s">
        <v>141</v>
      </c>
      <c r="E351" s="234" t="s">
        <v>1</v>
      </c>
      <c r="F351" s="235" t="s">
        <v>319</v>
      </c>
      <c r="G351" s="232"/>
      <c r="H351" s="234" t="s">
        <v>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141</v>
      </c>
      <c r="AU351" s="241" t="s">
        <v>85</v>
      </c>
      <c r="AV351" s="13" t="s">
        <v>85</v>
      </c>
      <c r="AW351" s="13" t="s">
        <v>34</v>
      </c>
      <c r="AX351" s="13" t="s">
        <v>77</v>
      </c>
      <c r="AY351" s="241" t="s">
        <v>124</v>
      </c>
    </row>
    <row r="352" s="14" customFormat="1">
      <c r="A352" s="14"/>
      <c r="B352" s="242"/>
      <c r="C352" s="243"/>
      <c r="D352" s="233" t="s">
        <v>141</v>
      </c>
      <c r="E352" s="244" t="s">
        <v>1</v>
      </c>
      <c r="F352" s="245" t="s">
        <v>320</v>
      </c>
      <c r="G352" s="243"/>
      <c r="H352" s="246">
        <v>-248.36000000000001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141</v>
      </c>
      <c r="AU352" s="252" t="s">
        <v>85</v>
      </c>
      <c r="AV352" s="14" t="s">
        <v>87</v>
      </c>
      <c r="AW352" s="14" t="s">
        <v>34</v>
      </c>
      <c r="AX352" s="14" t="s">
        <v>77</v>
      </c>
      <c r="AY352" s="252" t="s">
        <v>124</v>
      </c>
    </row>
    <row r="353" s="15" customFormat="1">
      <c r="A353" s="15"/>
      <c r="B353" s="253"/>
      <c r="C353" s="254"/>
      <c r="D353" s="233" t="s">
        <v>141</v>
      </c>
      <c r="E353" s="255" t="s">
        <v>1</v>
      </c>
      <c r="F353" s="256" t="s">
        <v>196</v>
      </c>
      <c r="G353" s="254"/>
      <c r="H353" s="257">
        <v>1850.779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3" t="s">
        <v>141</v>
      </c>
      <c r="AU353" s="263" t="s">
        <v>85</v>
      </c>
      <c r="AV353" s="15" t="s">
        <v>130</v>
      </c>
      <c r="AW353" s="15" t="s">
        <v>34</v>
      </c>
      <c r="AX353" s="15" t="s">
        <v>85</v>
      </c>
      <c r="AY353" s="263" t="s">
        <v>124</v>
      </c>
    </row>
    <row r="354" s="2" customFormat="1" ht="44.25" customHeight="1">
      <c r="A354" s="38"/>
      <c r="B354" s="39"/>
      <c r="C354" s="217" t="s">
        <v>8</v>
      </c>
      <c r="D354" s="217" t="s">
        <v>126</v>
      </c>
      <c r="E354" s="218" t="s">
        <v>324</v>
      </c>
      <c r="F354" s="219" t="s">
        <v>325</v>
      </c>
      <c r="G354" s="220" t="s">
        <v>326</v>
      </c>
      <c r="H354" s="221">
        <v>3331.4029999999998</v>
      </c>
      <c r="I354" s="222"/>
      <c r="J354" s="223">
        <f>ROUND(I354*H354,2)</f>
        <v>0</v>
      </c>
      <c r="K354" s="224"/>
      <c r="L354" s="44"/>
      <c r="M354" s="225" t="s">
        <v>1</v>
      </c>
      <c r="N354" s="226" t="s">
        <v>42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130</v>
      </c>
      <c r="AT354" s="229" t="s">
        <v>126</v>
      </c>
      <c r="AU354" s="229" t="s">
        <v>85</v>
      </c>
      <c r="AY354" s="17" t="s">
        <v>124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85</v>
      </c>
      <c r="BK354" s="230">
        <f>ROUND(I354*H354,2)</f>
        <v>0</v>
      </c>
      <c r="BL354" s="17" t="s">
        <v>130</v>
      </c>
      <c r="BM354" s="229" t="s">
        <v>327</v>
      </c>
    </row>
    <row r="355" s="14" customFormat="1">
      <c r="A355" s="14"/>
      <c r="B355" s="242"/>
      <c r="C355" s="243"/>
      <c r="D355" s="233" t="s">
        <v>141</v>
      </c>
      <c r="E355" s="244" t="s">
        <v>1</v>
      </c>
      <c r="F355" s="245" t="s">
        <v>328</v>
      </c>
      <c r="G355" s="243"/>
      <c r="H355" s="246">
        <v>2230.123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141</v>
      </c>
      <c r="AU355" s="252" t="s">
        <v>85</v>
      </c>
      <c r="AV355" s="14" t="s">
        <v>87</v>
      </c>
      <c r="AW355" s="14" t="s">
        <v>34</v>
      </c>
      <c r="AX355" s="14" t="s">
        <v>77</v>
      </c>
      <c r="AY355" s="252" t="s">
        <v>124</v>
      </c>
    </row>
    <row r="356" s="14" customFormat="1">
      <c r="A356" s="14"/>
      <c r="B356" s="242"/>
      <c r="C356" s="243"/>
      <c r="D356" s="233" t="s">
        <v>141</v>
      </c>
      <c r="E356" s="244" t="s">
        <v>1</v>
      </c>
      <c r="F356" s="245" t="s">
        <v>329</v>
      </c>
      <c r="G356" s="243"/>
      <c r="H356" s="246">
        <v>1548.328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2" t="s">
        <v>141</v>
      </c>
      <c r="AU356" s="252" t="s">
        <v>85</v>
      </c>
      <c r="AV356" s="14" t="s">
        <v>87</v>
      </c>
      <c r="AW356" s="14" t="s">
        <v>34</v>
      </c>
      <c r="AX356" s="14" t="s">
        <v>77</v>
      </c>
      <c r="AY356" s="252" t="s">
        <v>124</v>
      </c>
    </row>
    <row r="357" s="14" customFormat="1">
      <c r="A357" s="14"/>
      <c r="B357" s="242"/>
      <c r="C357" s="243"/>
      <c r="D357" s="233" t="s">
        <v>141</v>
      </c>
      <c r="E357" s="244" t="s">
        <v>1</v>
      </c>
      <c r="F357" s="245" t="s">
        <v>330</v>
      </c>
      <c r="G357" s="243"/>
      <c r="H357" s="246">
        <v>-447.048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141</v>
      </c>
      <c r="AU357" s="252" t="s">
        <v>85</v>
      </c>
      <c r="AV357" s="14" t="s">
        <v>87</v>
      </c>
      <c r="AW357" s="14" t="s">
        <v>34</v>
      </c>
      <c r="AX357" s="14" t="s">
        <v>77</v>
      </c>
      <c r="AY357" s="252" t="s">
        <v>124</v>
      </c>
    </row>
    <row r="358" s="15" customFormat="1">
      <c r="A358" s="15"/>
      <c r="B358" s="253"/>
      <c r="C358" s="254"/>
      <c r="D358" s="233" t="s">
        <v>141</v>
      </c>
      <c r="E358" s="255" t="s">
        <v>1</v>
      </c>
      <c r="F358" s="256" t="s">
        <v>196</v>
      </c>
      <c r="G358" s="254"/>
      <c r="H358" s="257">
        <v>3331.4030000000002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3" t="s">
        <v>141</v>
      </c>
      <c r="AU358" s="263" t="s">
        <v>85</v>
      </c>
      <c r="AV358" s="15" t="s">
        <v>130</v>
      </c>
      <c r="AW358" s="15" t="s">
        <v>34</v>
      </c>
      <c r="AX358" s="15" t="s">
        <v>85</v>
      </c>
      <c r="AY358" s="263" t="s">
        <v>124</v>
      </c>
    </row>
    <row r="359" s="2" customFormat="1" ht="44.25" customHeight="1">
      <c r="A359" s="38"/>
      <c r="B359" s="39"/>
      <c r="C359" s="217" t="s">
        <v>331</v>
      </c>
      <c r="D359" s="217" t="s">
        <v>126</v>
      </c>
      <c r="E359" s="218" t="s">
        <v>332</v>
      </c>
      <c r="F359" s="219" t="s">
        <v>333</v>
      </c>
      <c r="G359" s="220" t="s">
        <v>139</v>
      </c>
      <c r="H359" s="221">
        <v>248.36000000000001</v>
      </c>
      <c r="I359" s="222"/>
      <c r="J359" s="223">
        <f>ROUND(I359*H359,2)</f>
        <v>0</v>
      </c>
      <c r="K359" s="224"/>
      <c r="L359" s="44"/>
      <c r="M359" s="225" t="s">
        <v>1</v>
      </c>
      <c r="N359" s="226" t="s">
        <v>42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130</v>
      </c>
      <c r="AT359" s="229" t="s">
        <v>126</v>
      </c>
      <c r="AU359" s="229" t="s">
        <v>85</v>
      </c>
      <c r="AY359" s="17" t="s">
        <v>124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85</v>
      </c>
      <c r="BK359" s="230">
        <f>ROUND(I359*H359,2)</f>
        <v>0</v>
      </c>
      <c r="BL359" s="17" t="s">
        <v>130</v>
      </c>
      <c r="BM359" s="229" t="s">
        <v>334</v>
      </c>
    </row>
    <row r="360" s="13" customFormat="1">
      <c r="A360" s="13"/>
      <c r="B360" s="231"/>
      <c r="C360" s="232"/>
      <c r="D360" s="233" t="s">
        <v>141</v>
      </c>
      <c r="E360" s="234" t="s">
        <v>1</v>
      </c>
      <c r="F360" s="235" t="s">
        <v>200</v>
      </c>
      <c r="G360" s="232"/>
      <c r="H360" s="234" t="s">
        <v>1</v>
      </c>
      <c r="I360" s="236"/>
      <c r="J360" s="232"/>
      <c r="K360" s="232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141</v>
      </c>
      <c r="AU360" s="241" t="s">
        <v>85</v>
      </c>
      <c r="AV360" s="13" t="s">
        <v>85</v>
      </c>
      <c r="AW360" s="13" t="s">
        <v>34</v>
      </c>
      <c r="AX360" s="13" t="s">
        <v>77</v>
      </c>
      <c r="AY360" s="241" t="s">
        <v>124</v>
      </c>
    </row>
    <row r="361" s="14" customFormat="1">
      <c r="A361" s="14"/>
      <c r="B361" s="242"/>
      <c r="C361" s="243"/>
      <c r="D361" s="233" t="s">
        <v>141</v>
      </c>
      <c r="E361" s="244" t="s">
        <v>1</v>
      </c>
      <c r="F361" s="245" t="s">
        <v>335</v>
      </c>
      <c r="G361" s="243"/>
      <c r="H361" s="246">
        <v>1.1599999999999999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2" t="s">
        <v>141</v>
      </c>
      <c r="AU361" s="252" t="s">
        <v>85</v>
      </c>
      <c r="AV361" s="14" t="s">
        <v>87</v>
      </c>
      <c r="AW361" s="14" t="s">
        <v>34</v>
      </c>
      <c r="AX361" s="14" t="s">
        <v>77</v>
      </c>
      <c r="AY361" s="252" t="s">
        <v>124</v>
      </c>
    </row>
    <row r="362" s="13" customFormat="1">
      <c r="A362" s="13"/>
      <c r="B362" s="231"/>
      <c r="C362" s="232"/>
      <c r="D362" s="233" t="s">
        <v>141</v>
      </c>
      <c r="E362" s="234" t="s">
        <v>1</v>
      </c>
      <c r="F362" s="235" t="s">
        <v>202</v>
      </c>
      <c r="G362" s="232"/>
      <c r="H362" s="234" t="s">
        <v>1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1" t="s">
        <v>141</v>
      </c>
      <c r="AU362" s="241" t="s">
        <v>85</v>
      </c>
      <c r="AV362" s="13" t="s">
        <v>85</v>
      </c>
      <c r="AW362" s="13" t="s">
        <v>34</v>
      </c>
      <c r="AX362" s="13" t="s">
        <v>77</v>
      </c>
      <c r="AY362" s="241" t="s">
        <v>124</v>
      </c>
    </row>
    <row r="363" s="14" customFormat="1">
      <c r="A363" s="14"/>
      <c r="B363" s="242"/>
      <c r="C363" s="243"/>
      <c r="D363" s="233" t="s">
        <v>141</v>
      </c>
      <c r="E363" s="244" t="s">
        <v>1</v>
      </c>
      <c r="F363" s="245" t="s">
        <v>336</v>
      </c>
      <c r="G363" s="243"/>
      <c r="H363" s="246">
        <v>11.550000000000001</v>
      </c>
      <c r="I363" s="247"/>
      <c r="J363" s="243"/>
      <c r="K363" s="243"/>
      <c r="L363" s="248"/>
      <c r="M363" s="249"/>
      <c r="N363" s="250"/>
      <c r="O363" s="250"/>
      <c r="P363" s="250"/>
      <c r="Q363" s="250"/>
      <c r="R363" s="250"/>
      <c r="S363" s="250"/>
      <c r="T363" s="25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2" t="s">
        <v>141</v>
      </c>
      <c r="AU363" s="252" t="s">
        <v>85</v>
      </c>
      <c r="AV363" s="14" t="s">
        <v>87</v>
      </c>
      <c r="AW363" s="14" t="s">
        <v>34</v>
      </c>
      <c r="AX363" s="14" t="s">
        <v>77</v>
      </c>
      <c r="AY363" s="252" t="s">
        <v>124</v>
      </c>
    </row>
    <row r="364" s="13" customFormat="1">
      <c r="A364" s="13"/>
      <c r="B364" s="231"/>
      <c r="C364" s="232"/>
      <c r="D364" s="233" t="s">
        <v>141</v>
      </c>
      <c r="E364" s="234" t="s">
        <v>1</v>
      </c>
      <c r="F364" s="235" t="s">
        <v>204</v>
      </c>
      <c r="G364" s="232"/>
      <c r="H364" s="234" t="s">
        <v>1</v>
      </c>
      <c r="I364" s="236"/>
      <c r="J364" s="232"/>
      <c r="K364" s="232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141</v>
      </c>
      <c r="AU364" s="241" t="s">
        <v>85</v>
      </c>
      <c r="AV364" s="13" t="s">
        <v>85</v>
      </c>
      <c r="AW364" s="13" t="s">
        <v>34</v>
      </c>
      <c r="AX364" s="13" t="s">
        <v>77</v>
      </c>
      <c r="AY364" s="241" t="s">
        <v>124</v>
      </c>
    </row>
    <row r="365" s="14" customFormat="1">
      <c r="A365" s="14"/>
      <c r="B365" s="242"/>
      <c r="C365" s="243"/>
      <c r="D365" s="233" t="s">
        <v>141</v>
      </c>
      <c r="E365" s="244" t="s">
        <v>1</v>
      </c>
      <c r="F365" s="245" t="s">
        <v>337</v>
      </c>
      <c r="G365" s="243"/>
      <c r="H365" s="246">
        <v>6.4050000000000002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2" t="s">
        <v>141</v>
      </c>
      <c r="AU365" s="252" t="s">
        <v>85</v>
      </c>
      <c r="AV365" s="14" t="s">
        <v>87</v>
      </c>
      <c r="AW365" s="14" t="s">
        <v>34</v>
      </c>
      <c r="AX365" s="14" t="s">
        <v>77</v>
      </c>
      <c r="AY365" s="252" t="s">
        <v>124</v>
      </c>
    </row>
    <row r="366" s="13" customFormat="1">
      <c r="A366" s="13"/>
      <c r="B366" s="231"/>
      <c r="C366" s="232"/>
      <c r="D366" s="233" t="s">
        <v>141</v>
      </c>
      <c r="E366" s="234" t="s">
        <v>1</v>
      </c>
      <c r="F366" s="235" t="s">
        <v>206</v>
      </c>
      <c r="G366" s="232"/>
      <c r="H366" s="234" t="s">
        <v>1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1" t="s">
        <v>141</v>
      </c>
      <c r="AU366" s="241" t="s">
        <v>85</v>
      </c>
      <c r="AV366" s="13" t="s">
        <v>85</v>
      </c>
      <c r="AW366" s="13" t="s">
        <v>34</v>
      </c>
      <c r="AX366" s="13" t="s">
        <v>77</v>
      </c>
      <c r="AY366" s="241" t="s">
        <v>124</v>
      </c>
    </row>
    <row r="367" s="14" customFormat="1">
      <c r="A367" s="14"/>
      <c r="B367" s="242"/>
      <c r="C367" s="243"/>
      <c r="D367" s="233" t="s">
        <v>141</v>
      </c>
      <c r="E367" s="244" t="s">
        <v>1</v>
      </c>
      <c r="F367" s="245" t="s">
        <v>338</v>
      </c>
      <c r="G367" s="243"/>
      <c r="H367" s="246">
        <v>3.2400000000000002</v>
      </c>
      <c r="I367" s="247"/>
      <c r="J367" s="243"/>
      <c r="K367" s="243"/>
      <c r="L367" s="248"/>
      <c r="M367" s="249"/>
      <c r="N367" s="250"/>
      <c r="O367" s="250"/>
      <c r="P367" s="250"/>
      <c r="Q367" s="250"/>
      <c r="R367" s="250"/>
      <c r="S367" s="250"/>
      <c r="T367" s="25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2" t="s">
        <v>141</v>
      </c>
      <c r="AU367" s="252" t="s">
        <v>85</v>
      </c>
      <c r="AV367" s="14" t="s">
        <v>87</v>
      </c>
      <c r="AW367" s="14" t="s">
        <v>34</v>
      </c>
      <c r="AX367" s="14" t="s">
        <v>77</v>
      </c>
      <c r="AY367" s="252" t="s">
        <v>124</v>
      </c>
    </row>
    <row r="368" s="13" customFormat="1">
      <c r="A368" s="13"/>
      <c r="B368" s="231"/>
      <c r="C368" s="232"/>
      <c r="D368" s="233" t="s">
        <v>141</v>
      </c>
      <c r="E368" s="234" t="s">
        <v>1</v>
      </c>
      <c r="F368" s="235" t="s">
        <v>208</v>
      </c>
      <c r="G368" s="232"/>
      <c r="H368" s="234" t="s">
        <v>1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141</v>
      </c>
      <c r="AU368" s="241" t="s">
        <v>85</v>
      </c>
      <c r="AV368" s="13" t="s">
        <v>85</v>
      </c>
      <c r="AW368" s="13" t="s">
        <v>34</v>
      </c>
      <c r="AX368" s="13" t="s">
        <v>77</v>
      </c>
      <c r="AY368" s="241" t="s">
        <v>124</v>
      </c>
    </row>
    <row r="369" s="14" customFormat="1">
      <c r="A369" s="14"/>
      <c r="B369" s="242"/>
      <c r="C369" s="243"/>
      <c r="D369" s="233" t="s">
        <v>141</v>
      </c>
      <c r="E369" s="244" t="s">
        <v>1</v>
      </c>
      <c r="F369" s="245" t="s">
        <v>339</v>
      </c>
      <c r="G369" s="243"/>
      <c r="H369" s="246">
        <v>4.25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2" t="s">
        <v>141</v>
      </c>
      <c r="AU369" s="252" t="s">
        <v>85</v>
      </c>
      <c r="AV369" s="14" t="s">
        <v>87</v>
      </c>
      <c r="AW369" s="14" t="s">
        <v>34</v>
      </c>
      <c r="AX369" s="14" t="s">
        <v>77</v>
      </c>
      <c r="AY369" s="252" t="s">
        <v>124</v>
      </c>
    </row>
    <row r="370" s="13" customFormat="1">
      <c r="A370" s="13"/>
      <c r="B370" s="231"/>
      <c r="C370" s="232"/>
      <c r="D370" s="233" t="s">
        <v>141</v>
      </c>
      <c r="E370" s="234" t="s">
        <v>1</v>
      </c>
      <c r="F370" s="235" t="s">
        <v>210</v>
      </c>
      <c r="G370" s="232"/>
      <c r="H370" s="234" t="s">
        <v>1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141</v>
      </c>
      <c r="AU370" s="241" t="s">
        <v>85</v>
      </c>
      <c r="AV370" s="13" t="s">
        <v>85</v>
      </c>
      <c r="AW370" s="13" t="s">
        <v>34</v>
      </c>
      <c r="AX370" s="13" t="s">
        <v>77</v>
      </c>
      <c r="AY370" s="241" t="s">
        <v>124</v>
      </c>
    </row>
    <row r="371" s="14" customFormat="1">
      <c r="A371" s="14"/>
      <c r="B371" s="242"/>
      <c r="C371" s="243"/>
      <c r="D371" s="233" t="s">
        <v>141</v>
      </c>
      <c r="E371" s="244" t="s">
        <v>1</v>
      </c>
      <c r="F371" s="245" t="s">
        <v>340</v>
      </c>
      <c r="G371" s="243"/>
      <c r="H371" s="246">
        <v>13.050000000000001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2" t="s">
        <v>141</v>
      </c>
      <c r="AU371" s="252" t="s">
        <v>85</v>
      </c>
      <c r="AV371" s="14" t="s">
        <v>87</v>
      </c>
      <c r="AW371" s="14" t="s">
        <v>34</v>
      </c>
      <c r="AX371" s="14" t="s">
        <v>77</v>
      </c>
      <c r="AY371" s="252" t="s">
        <v>124</v>
      </c>
    </row>
    <row r="372" s="13" customFormat="1">
      <c r="A372" s="13"/>
      <c r="B372" s="231"/>
      <c r="C372" s="232"/>
      <c r="D372" s="233" t="s">
        <v>141</v>
      </c>
      <c r="E372" s="234" t="s">
        <v>1</v>
      </c>
      <c r="F372" s="235" t="s">
        <v>212</v>
      </c>
      <c r="G372" s="232"/>
      <c r="H372" s="234" t="s">
        <v>1</v>
      </c>
      <c r="I372" s="236"/>
      <c r="J372" s="232"/>
      <c r="K372" s="232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141</v>
      </c>
      <c r="AU372" s="241" t="s">
        <v>85</v>
      </c>
      <c r="AV372" s="13" t="s">
        <v>85</v>
      </c>
      <c r="AW372" s="13" t="s">
        <v>34</v>
      </c>
      <c r="AX372" s="13" t="s">
        <v>77</v>
      </c>
      <c r="AY372" s="241" t="s">
        <v>124</v>
      </c>
    </row>
    <row r="373" s="14" customFormat="1">
      <c r="A373" s="14"/>
      <c r="B373" s="242"/>
      <c r="C373" s="243"/>
      <c r="D373" s="233" t="s">
        <v>141</v>
      </c>
      <c r="E373" s="244" t="s">
        <v>1</v>
      </c>
      <c r="F373" s="245" t="s">
        <v>341</v>
      </c>
      <c r="G373" s="243"/>
      <c r="H373" s="246">
        <v>35.359999999999999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141</v>
      </c>
      <c r="AU373" s="252" t="s">
        <v>85</v>
      </c>
      <c r="AV373" s="14" t="s">
        <v>87</v>
      </c>
      <c r="AW373" s="14" t="s">
        <v>34</v>
      </c>
      <c r="AX373" s="14" t="s">
        <v>77</v>
      </c>
      <c r="AY373" s="252" t="s">
        <v>124</v>
      </c>
    </row>
    <row r="374" s="13" customFormat="1">
      <c r="A374" s="13"/>
      <c r="B374" s="231"/>
      <c r="C374" s="232"/>
      <c r="D374" s="233" t="s">
        <v>141</v>
      </c>
      <c r="E374" s="234" t="s">
        <v>1</v>
      </c>
      <c r="F374" s="235" t="s">
        <v>214</v>
      </c>
      <c r="G374" s="232"/>
      <c r="H374" s="234" t="s">
        <v>1</v>
      </c>
      <c r="I374" s="236"/>
      <c r="J374" s="232"/>
      <c r="K374" s="232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141</v>
      </c>
      <c r="AU374" s="241" t="s">
        <v>85</v>
      </c>
      <c r="AV374" s="13" t="s">
        <v>85</v>
      </c>
      <c r="AW374" s="13" t="s">
        <v>34</v>
      </c>
      <c r="AX374" s="13" t="s">
        <v>77</v>
      </c>
      <c r="AY374" s="241" t="s">
        <v>124</v>
      </c>
    </row>
    <row r="375" s="14" customFormat="1">
      <c r="A375" s="14"/>
      <c r="B375" s="242"/>
      <c r="C375" s="243"/>
      <c r="D375" s="233" t="s">
        <v>141</v>
      </c>
      <c r="E375" s="244" t="s">
        <v>1</v>
      </c>
      <c r="F375" s="245" t="s">
        <v>342</v>
      </c>
      <c r="G375" s="243"/>
      <c r="H375" s="246">
        <v>30.969999999999999</v>
      </c>
      <c r="I375" s="247"/>
      <c r="J375" s="243"/>
      <c r="K375" s="243"/>
      <c r="L375" s="248"/>
      <c r="M375" s="249"/>
      <c r="N375" s="250"/>
      <c r="O375" s="250"/>
      <c r="P375" s="250"/>
      <c r="Q375" s="250"/>
      <c r="R375" s="250"/>
      <c r="S375" s="250"/>
      <c r="T375" s="25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2" t="s">
        <v>141</v>
      </c>
      <c r="AU375" s="252" t="s">
        <v>85</v>
      </c>
      <c r="AV375" s="14" t="s">
        <v>87</v>
      </c>
      <c r="AW375" s="14" t="s">
        <v>34</v>
      </c>
      <c r="AX375" s="14" t="s">
        <v>77</v>
      </c>
      <c r="AY375" s="252" t="s">
        <v>124</v>
      </c>
    </row>
    <row r="376" s="13" customFormat="1">
      <c r="A376" s="13"/>
      <c r="B376" s="231"/>
      <c r="C376" s="232"/>
      <c r="D376" s="233" t="s">
        <v>141</v>
      </c>
      <c r="E376" s="234" t="s">
        <v>1</v>
      </c>
      <c r="F376" s="235" t="s">
        <v>216</v>
      </c>
      <c r="G376" s="232"/>
      <c r="H376" s="234" t="s">
        <v>1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141</v>
      </c>
      <c r="AU376" s="241" t="s">
        <v>85</v>
      </c>
      <c r="AV376" s="13" t="s">
        <v>85</v>
      </c>
      <c r="AW376" s="13" t="s">
        <v>34</v>
      </c>
      <c r="AX376" s="13" t="s">
        <v>77</v>
      </c>
      <c r="AY376" s="241" t="s">
        <v>124</v>
      </c>
    </row>
    <row r="377" s="14" customFormat="1">
      <c r="A377" s="14"/>
      <c r="B377" s="242"/>
      <c r="C377" s="243"/>
      <c r="D377" s="233" t="s">
        <v>141</v>
      </c>
      <c r="E377" s="244" t="s">
        <v>1</v>
      </c>
      <c r="F377" s="245" t="s">
        <v>343</v>
      </c>
      <c r="G377" s="243"/>
      <c r="H377" s="246">
        <v>0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2" t="s">
        <v>141</v>
      </c>
      <c r="AU377" s="252" t="s">
        <v>85</v>
      </c>
      <c r="AV377" s="14" t="s">
        <v>87</v>
      </c>
      <c r="AW377" s="14" t="s">
        <v>34</v>
      </c>
      <c r="AX377" s="14" t="s">
        <v>77</v>
      </c>
      <c r="AY377" s="252" t="s">
        <v>124</v>
      </c>
    </row>
    <row r="378" s="13" customFormat="1">
      <c r="A378" s="13"/>
      <c r="B378" s="231"/>
      <c r="C378" s="232"/>
      <c r="D378" s="233" t="s">
        <v>141</v>
      </c>
      <c r="E378" s="234" t="s">
        <v>1</v>
      </c>
      <c r="F378" s="235" t="s">
        <v>218</v>
      </c>
      <c r="G378" s="232"/>
      <c r="H378" s="234" t="s">
        <v>1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141</v>
      </c>
      <c r="AU378" s="241" t="s">
        <v>85</v>
      </c>
      <c r="AV378" s="13" t="s">
        <v>85</v>
      </c>
      <c r="AW378" s="13" t="s">
        <v>34</v>
      </c>
      <c r="AX378" s="13" t="s">
        <v>77</v>
      </c>
      <c r="AY378" s="241" t="s">
        <v>124</v>
      </c>
    </row>
    <row r="379" s="14" customFormat="1">
      <c r="A379" s="14"/>
      <c r="B379" s="242"/>
      <c r="C379" s="243"/>
      <c r="D379" s="233" t="s">
        <v>141</v>
      </c>
      <c r="E379" s="244" t="s">
        <v>1</v>
      </c>
      <c r="F379" s="245" t="s">
        <v>344</v>
      </c>
      <c r="G379" s="243"/>
      <c r="H379" s="246">
        <v>9.8699999999999992</v>
      </c>
      <c r="I379" s="247"/>
      <c r="J379" s="243"/>
      <c r="K379" s="243"/>
      <c r="L379" s="248"/>
      <c r="M379" s="249"/>
      <c r="N379" s="250"/>
      <c r="O379" s="250"/>
      <c r="P379" s="250"/>
      <c r="Q379" s="250"/>
      <c r="R379" s="250"/>
      <c r="S379" s="250"/>
      <c r="T379" s="25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2" t="s">
        <v>141</v>
      </c>
      <c r="AU379" s="252" t="s">
        <v>85</v>
      </c>
      <c r="AV379" s="14" t="s">
        <v>87</v>
      </c>
      <c r="AW379" s="14" t="s">
        <v>34</v>
      </c>
      <c r="AX379" s="14" t="s">
        <v>77</v>
      </c>
      <c r="AY379" s="252" t="s">
        <v>124</v>
      </c>
    </row>
    <row r="380" s="13" customFormat="1">
      <c r="A380" s="13"/>
      <c r="B380" s="231"/>
      <c r="C380" s="232"/>
      <c r="D380" s="233" t="s">
        <v>141</v>
      </c>
      <c r="E380" s="234" t="s">
        <v>1</v>
      </c>
      <c r="F380" s="235" t="s">
        <v>220</v>
      </c>
      <c r="G380" s="232"/>
      <c r="H380" s="234" t="s">
        <v>1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141</v>
      </c>
      <c r="AU380" s="241" t="s">
        <v>85</v>
      </c>
      <c r="AV380" s="13" t="s">
        <v>85</v>
      </c>
      <c r="AW380" s="13" t="s">
        <v>34</v>
      </c>
      <c r="AX380" s="13" t="s">
        <v>77</v>
      </c>
      <c r="AY380" s="241" t="s">
        <v>124</v>
      </c>
    </row>
    <row r="381" s="14" customFormat="1">
      <c r="A381" s="14"/>
      <c r="B381" s="242"/>
      <c r="C381" s="243"/>
      <c r="D381" s="233" t="s">
        <v>141</v>
      </c>
      <c r="E381" s="244" t="s">
        <v>1</v>
      </c>
      <c r="F381" s="245" t="s">
        <v>345</v>
      </c>
      <c r="G381" s="243"/>
      <c r="H381" s="246">
        <v>5.1749999999999998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2" t="s">
        <v>141</v>
      </c>
      <c r="AU381" s="252" t="s">
        <v>85</v>
      </c>
      <c r="AV381" s="14" t="s">
        <v>87</v>
      </c>
      <c r="AW381" s="14" t="s">
        <v>34</v>
      </c>
      <c r="AX381" s="14" t="s">
        <v>77</v>
      </c>
      <c r="AY381" s="252" t="s">
        <v>124</v>
      </c>
    </row>
    <row r="382" s="13" customFormat="1">
      <c r="A382" s="13"/>
      <c r="B382" s="231"/>
      <c r="C382" s="232"/>
      <c r="D382" s="233" t="s">
        <v>141</v>
      </c>
      <c r="E382" s="234" t="s">
        <v>1</v>
      </c>
      <c r="F382" s="235" t="s">
        <v>222</v>
      </c>
      <c r="G382" s="232"/>
      <c r="H382" s="234" t="s">
        <v>1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141</v>
      </c>
      <c r="AU382" s="241" t="s">
        <v>85</v>
      </c>
      <c r="AV382" s="13" t="s">
        <v>85</v>
      </c>
      <c r="AW382" s="13" t="s">
        <v>34</v>
      </c>
      <c r="AX382" s="13" t="s">
        <v>77</v>
      </c>
      <c r="AY382" s="241" t="s">
        <v>124</v>
      </c>
    </row>
    <row r="383" s="14" customFormat="1">
      <c r="A383" s="14"/>
      <c r="B383" s="242"/>
      <c r="C383" s="243"/>
      <c r="D383" s="233" t="s">
        <v>141</v>
      </c>
      <c r="E383" s="244" t="s">
        <v>1</v>
      </c>
      <c r="F383" s="245" t="s">
        <v>346</v>
      </c>
      <c r="G383" s="243"/>
      <c r="H383" s="246">
        <v>1.9199999999999999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141</v>
      </c>
      <c r="AU383" s="252" t="s">
        <v>85</v>
      </c>
      <c r="AV383" s="14" t="s">
        <v>87</v>
      </c>
      <c r="AW383" s="14" t="s">
        <v>34</v>
      </c>
      <c r="AX383" s="14" t="s">
        <v>77</v>
      </c>
      <c r="AY383" s="252" t="s">
        <v>124</v>
      </c>
    </row>
    <row r="384" s="13" customFormat="1">
      <c r="A384" s="13"/>
      <c r="B384" s="231"/>
      <c r="C384" s="232"/>
      <c r="D384" s="233" t="s">
        <v>141</v>
      </c>
      <c r="E384" s="234" t="s">
        <v>1</v>
      </c>
      <c r="F384" s="235" t="s">
        <v>224</v>
      </c>
      <c r="G384" s="232"/>
      <c r="H384" s="234" t="s">
        <v>1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141</v>
      </c>
      <c r="AU384" s="241" t="s">
        <v>85</v>
      </c>
      <c r="AV384" s="13" t="s">
        <v>85</v>
      </c>
      <c r="AW384" s="13" t="s">
        <v>34</v>
      </c>
      <c r="AX384" s="13" t="s">
        <v>77</v>
      </c>
      <c r="AY384" s="241" t="s">
        <v>124</v>
      </c>
    </row>
    <row r="385" s="14" customFormat="1">
      <c r="A385" s="14"/>
      <c r="B385" s="242"/>
      <c r="C385" s="243"/>
      <c r="D385" s="233" t="s">
        <v>141</v>
      </c>
      <c r="E385" s="244" t="s">
        <v>1</v>
      </c>
      <c r="F385" s="245" t="s">
        <v>347</v>
      </c>
      <c r="G385" s="243"/>
      <c r="H385" s="246">
        <v>1.44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141</v>
      </c>
      <c r="AU385" s="252" t="s">
        <v>85</v>
      </c>
      <c r="AV385" s="14" t="s">
        <v>87</v>
      </c>
      <c r="AW385" s="14" t="s">
        <v>34</v>
      </c>
      <c r="AX385" s="14" t="s">
        <v>77</v>
      </c>
      <c r="AY385" s="252" t="s">
        <v>124</v>
      </c>
    </row>
    <row r="386" s="13" customFormat="1">
      <c r="A386" s="13"/>
      <c r="B386" s="231"/>
      <c r="C386" s="232"/>
      <c r="D386" s="233" t="s">
        <v>141</v>
      </c>
      <c r="E386" s="234" t="s">
        <v>1</v>
      </c>
      <c r="F386" s="235" t="s">
        <v>226</v>
      </c>
      <c r="G386" s="232"/>
      <c r="H386" s="234" t="s">
        <v>1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141</v>
      </c>
      <c r="AU386" s="241" t="s">
        <v>85</v>
      </c>
      <c r="AV386" s="13" t="s">
        <v>85</v>
      </c>
      <c r="AW386" s="13" t="s">
        <v>34</v>
      </c>
      <c r="AX386" s="13" t="s">
        <v>77</v>
      </c>
      <c r="AY386" s="241" t="s">
        <v>124</v>
      </c>
    </row>
    <row r="387" s="14" customFormat="1">
      <c r="A387" s="14"/>
      <c r="B387" s="242"/>
      <c r="C387" s="243"/>
      <c r="D387" s="233" t="s">
        <v>141</v>
      </c>
      <c r="E387" s="244" t="s">
        <v>1</v>
      </c>
      <c r="F387" s="245" t="s">
        <v>348</v>
      </c>
      <c r="G387" s="243"/>
      <c r="H387" s="246">
        <v>1.375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141</v>
      </c>
      <c r="AU387" s="252" t="s">
        <v>85</v>
      </c>
      <c r="AV387" s="14" t="s">
        <v>87</v>
      </c>
      <c r="AW387" s="14" t="s">
        <v>34</v>
      </c>
      <c r="AX387" s="14" t="s">
        <v>77</v>
      </c>
      <c r="AY387" s="252" t="s">
        <v>124</v>
      </c>
    </row>
    <row r="388" s="13" customFormat="1">
      <c r="A388" s="13"/>
      <c r="B388" s="231"/>
      <c r="C388" s="232"/>
      <c r="D388" s="233" t="s">
        <v>141</v>
      </c>
      <c r="E388" s="234" t="s">
        <v>1</v>
      </c>
      <c r="F388" s="235" t="s">
        <v>228</v>
      </c>
      <c r="G388" s="232"/>
      <c r="H388" s="234" t="s">
        <v>1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141</v>
      </c>
      <c r="AU388" s="241" t="s">
        <v>85</v>
      </c>
      <c r="AV388" s="13" t="s">
        <v>85</v>
      </c>
      <c r="AW388" s="13" t="s">
        <v>34</v>
      </c>
      <c r="AX388" s="13" t="s">
        <v>77</v>
      </c>
      <c r="AY388" s="241" t="s">
        <v>124</v>
      </c>
    </row>
    <row r="389" s="14" customFormat="1">
      <c r="A389" s="14"/>
      <c r="B389" s="242"/>
      <c r="C389" s="243"/>
      <c r="D389" s="233" t="s">
        <v>141</v>
      </c>
      <c r="E389" s="244" t="s">
        <v>1</v>
      </c>
      <c r="F389" s="245" t="s">
        <v>349</v>
      </c>
      <c r="G389" s="243"/>
      <c r="H389" s="246">
        <v>0.45000000000000001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141</v>
      </c>
      <c r="AU389" s="252" t="s">
        <v>85</v>
      </c>
      <c r="AV389" s="14" t="s">
        <v>87</v>
      </c>
      <c r="AW389" s="14" t="s">
        <v>34</v>
      </c>
      <c r="AX389" s="14" t="s">
        <v>77</v>
      </c>
      <c r="AY389" s="252" t="s">
        <v>124</v>
      </c>
    </row>
    <row r="390" s="13" customFormat="1">
      <c r="A390" s="13"/>
      <c r="B390" s="231"/>
      <c r="C390" s="232"/>
      <c r="D390" s="233" t="s">
        <v>141</v>
      </c>
      <c r="E390" s="234" t="s">
        <v>1</v>
      </c>
      <c r="F390" s="235" t="s">
        <v>230</v>
      </c>
      <c r="G390" s="232"/>
      <c r="H390" s="234" t="s">
        <v>1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141</v>
      </c>
      <c r="AU390" s="241" t="s">
        <v>85</v>
      </c>
      <c r="AV390" s="13" t="s">
        <v>85</v>
      </c>
      <c r="AW390" s="13" t="s">
        <v>34</v>
      </c>
      <c r="AX390" s="13" t="s">
        <v>77</v>
      </c>
      <c r="AY390" s="241" t="s">
        <v>124</v>
      </c>
    </row>
    <row r="391" s="14" customFormat="1">
      <c r="A391" s="14"/>
      <c r="B391" s="242"/>
      <c r="C391" s="243"/>
      <c r="D391" s="233" t="s">
        <v>141</v>
      </c>
      <c r="E391" s="244" t="s">
        <v>1</v>
      </c>
      <c r="F391" s="245" t="s">
        <v>350</v>
      </c>
      <c r="G391" s="243"/>
      <c r="H391" s="246">
        <v>0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141</v>
      </c>
      <c r="AU391" s="252" t="s">
        <v>85</v>
      </c>
      <c r="AV391" s="14" t="s">
        <v>87</v>
      </c>
      <c r="AW391" s="14" t="s">
        <v>34</v>
      </c>
      <c r="AX391" s="14" t="s">
        <v>77</v>
      </c>
      <c r="AY391" s="252" t="s">
        <v>124</v>
      </c>
    </row>
    <row r="392" s="13" customFormat="1">
      <c r="A392" s="13"/>
      <c r="B392" s="231"/>
      <c r="C392" s="232"/>
      <c r="D392" s="233" t="s">
        <v>141</v>
      </c>
      <c r="E392" s="234" t="s">
        <v>1</v>
      </c>
      <c r="F392" s="235" t="s">
        <v>232</v>
      </c>
      <c r="G392" s="232"/>
      <c r="H392" s="234" t="s">
        <v>1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141</v>
      </c>
      <c r="AU392" s="241" t="s">
        <v>85</v>
      </c>
      <c r="AV392" s="13" t="s">
        <v>85</v>
      </c>
      <c r="AW392" s="13" t="s">
        <v>34</v>
      </c>
      <c r="AX392" s="13" t="s">
        <v>77</v>
      </c>
      <c r="AY392" s="241" t="s">
        <v>124</v>
      </c>
    </row>
    <row r="393" s="14" customFormat="1">
      <c r="A393" s="14"/>
      <c r="B393" s="242"/>
      <c r="C393" s="243"/>
      <c r="D393" s="233" t="s">
        <v>141</v>
      </c>
      <c r="E393" s="244" t="s">
        <v>1</v>
      </c>
      <c r="F393" s="245" t="s">
        <v>351</v>
      </c>
      <c r="G393" s="243"/>
      <c r="H393" s="246">
        <v>0</v>
      </c>
      <c r="I393" s="247"/>
      <c r="J393" s="243"/>
      <c r="K393" s="243"/>
      <c r="L393" s="248"/>
      <c r="M393" s="249"/>
      <c r="N393" s="250"/>
      <c r="O393" s="250"/>
      <c r="P393" s="250"/>
      <c r="Q393" s="250"/>
      <c r="R393" s="250"/>
      <c r="S393" s="250"/>
      <c r="T393" s="25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2" t="s">
        <v>141</v>
      </c>
      <c r="AU393" s="252" t="s">
        <v>85</v>
      </c>
      <c r="AV393" s="14" t="s">
        <v>87</v>
      </c>
      <c r="AW393" s="14" t="s">
        <v>34</v>
      </c>
      <c r="AX393" s="14" t="s">
        <v>77</v>
      </c>
      <c r="AY393" s="252" t="s">
        <v>124</v>
      </c>
    </row>
    <row r="394" s="13" customFormat="1">
      <c r="A394" s="13"/>
      <c r="B394" s="231"/>
      <c r="C394" s="232"/>
      <c r="D394" s="233" t="s">
        <v>141</v>
      </c>
      <c r="E394" s="234" t="s">
        <v>1</v>
      </c>
      <c r="F394" s="235" t="s">
        <v>234</v>
      </c>
      <c r="G394" s="232"/>
      <c r="H394" s="234" t="s">
        <v>1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141</v>
      </c>
      <c r="AU394" s="241" t="s">
        <v>85</v>
      </c>
      <c r="AV394" s="13" t="s">
        <v>85</v>
      </c>
      <c r="AW394" s="13" t="s">
        <v>34</v>
      </c>
      <c r="AX394" s="13" t="s">
        <v>77</v>
      </c>
      <c r="AY394" s="241" t="s">
        <v>124</v>
      </c>
    </row>
    <row r="395" s="14" customFormat="1">
      <c r="A395" s="14"/>
      <c r="B395" s="242"/>
      <c r="C395" s="243"/>
      <c r="D395" s="233" t="s">
        <v>141</v>
      </c>
      <c r="E395" s="244" t="s">
        <v>1</v>
      </c>
      <c r="F395" s="245" t="s">
        <v>343</v>
      </c>
      <c r="G395" s="243"/>
      <c r="H395" s="246">
        <v>0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2" t="s">
        <v>141</v>
      </c>
      <c r="AU395" s="252" t="s">
        <v>85</v>
      </c>
      <c r="AV395" s="14" t="s">
        <v>87</v>
      </c>
      <c r="AW395" s="14" t="s">
        <v>34</v>
      </c>
      <c r="AX395" s="14" t="s">
        <v>77</v>
      </c>
      <c r="AY395" s="252" t="s">
        <v>124</v>
      </c>
    </row>
    <row r="396" s="13" customFormat="1">
      <c r="A396" s="13"/>
      <c r="B396" s="231"/>
      <c r="C396" s="232"/>
      <c r="D396" s="233" t="s">
        <v>141</v>
      </c>
      <c r="E396" s="234" t="s">
        <v>1</v>
      </c>
      <c r="F396" s="235" t="s">
        <v>236</v>
      </c>
      <c r="G396" s="232"/>
      <c r="H396" s="234" t="s">
        <v>1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1" t="s">
        <v>141</v>
      </c>
      <c r="AU396" s="241" t="s">
        <v>85</v>
      </c>
      <c r="AV396" s="13" t="s">
        <v>85</v>
      </c>
      <c r="AW396" s="13" t="s">
        <v>34</v>
      </c>
      <c r="AX396" s="13" t="s">
        <v>77</v>
      </c>
      <c r="AY396" s="241" t="s">
        <v>124</v>
      </c>
    </row>
    <row r="397" s="14" customFormat="1">
      <c r="A397" s="14"/>
      <c r="B397" s="242"/>
      <c r="C397" s="243"/>
      <c r="D397" s="233" t="s">
        <v>141</v>
      </c>
      <c r="E397" s="244" t="s">
        <v>1</v>
      </c>
      <c r="F397" s="245" t="s">
        <v>352</v>
      </c>
      <c r="G397" s="243"/>
      <c r="H397" s="246">
        <v>0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2" t="s">
        <v>141</v>
      </c>
      <c r="AU397" s="252" t="s">
        <v>85</v>
      </c>
      <c r="AV397" s="14" t="s">
        <v>87</v>
      </c>
      <c r="AW397" s="14" t="s">
        <v>34</v>
      </c>
      <c r="AX397" s="14" t="s">
        <v>77</v>
      </c>
      <c r="AY397" s="252" t="s">
        <v>124</v>
      </c>
    </row>
    <row r="398" s="13" customFormat="1">
      <c r="A398" s="13"/>
      <c r="B398" s="231"/>
      <c r="C398" s="232"/>
      <c r="D398" s="233" t="s">
        <v>141</v>
      </c>
      <c r="E398" s="234" t="s">
        <v>1</v>
      </c>
      <c r="F398" s="235" t="s">
        <v>238</v>
      </c>
      <c r="G398" s="232"/>
      <c r="H398" s="234" t="s">
        <v>1</v>
      </c>
      <c r="I398" s="236"/>
      <c r="J398" s="232"/>
      <c r="K398" s="232"/>
      <c r="L398" s="237"/>
      <c r="M398" s="238"/>
      <c r="N398" s="239"/>
      <c r="O398" s="239"/>
      <c r="P398" s="239"/>
      <c r="Q398" s="239"/>
      <c r="R398" s="239"/>
      <c r="S398" s="239"/>
      <c r="T398" s="24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1" t="s">
        <v>141</v>
      </c>
      <c r="AU398" s="241" t="s">
        <v>85</v>
      </c>
      <c r="AV398" s="13" t="s">
        <v>85</v>
      </c>
      <c r="AW398" s="13" t="s">
        <v>34</v>
      </c>
      <c r="AX398" s="13" t="s">
        <v>77</v>
      </c>
      <c r="AY398" s="241" t="s">
        <v>124</v>
      </c>
    </row>
    <row r="399" s="14" customFormat="1">
      <c r="A399" s="14"/>
      <c r="B399" s="242"/>
      <c r="C399" s="243"/>
      <c r="D399" s="233" t="s">
        <v>141</v>
      </c>
      <c r="E399" s="244" t="s">
        <v>1</v>
      </c>
      <c r="F399" s="245" t="s">
        <v>353</v>
      </c>
      <c r="G399" s="243"/>
      <c r="H399" s="246">
        <v>0</v>
      </c>
      <c r="I399" s="247"/>
      <c r="J399" s="243"/>
      <c r="K399" s="243"/>
      <c r="L399" s="248"/>
      <c r="M399" s="249"/>
      <c r="N399" s="250"/>
      <c r="O399" s="250"/>
      <c r="P399" s="250"/>
      <c r="Q399" s="250"/>
      <c r="R399" s="250"/>
      <c r="S399" s="250"/>
      <c r="T399" s="25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2" t="s">
        <v>141</v>
      </c>
      <c r="AU399" s="252" t="s">
        <v>85</v>
      </c>
      <c r="AV399" s="14" t="s">
        <v>87</v>
      </c>
      <c r="AW399" s="14" t="s">
        <v>34</v>
      </c>
      <c r="AX399" s="14" t="s">
        <v>77</v>
      </c>
      <c r="AY399" s="252" t="s">
        <v>124</v>
      </c>
    </row>
    <row r="400" s="13" customFormat="1">
      <c r="A400" s="13"/>
      <c r="B400" s="231"/>
      <c r="C400" s="232"/>
      <c r="D400" s="233" t="s">
        <v>141</v>
      </c>
      <c r="E400" s="234" t="s">
        <v>1</v>
      </c>
      <c r="F400" s="235" t="s">
        <v>240</v>
      </c>
      <c r="G400" s="232"/>
      <c r="H400" s="234" t="s">
        <v>1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141</v>
      </c>
      <c r="AU400" s="241" t="s">
        <v>85</v>
      </c>
      <c r="AV400" s="13" t="s">
        <v>85</v>
      </c>
      <c r="AW400" s="13" t="s">
        <v>34</v>
      </c>
      <c r="AX400" s="13" t="s">
        <v>77</v>
      </c>
      <c r="AY400" s="241" t="s">
        <v>124</v>
      </c>
    </row>
    <row r="401" s="14" customFormat="1">
      <c r="A401" s="14"/>
      <c r="B401" s="242"/>
      <c r="C401" s="243"/>
      <c r="D401" s="233" t="s">
        <v>141</v>
      </c>
      <c r="E401" s="244" t="s">
        <v>1</v>
      </c>
      <c r="F401" s="245" t="s">
        <v>351</v>
      </c>
      <c r="G401" s="243"/>
      <c r="H401" s="246">
        <v>0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2" t="s">
        <v>141</v>
      </c>
      <c r="AU401" s="252" t="s">
        <v>85</v>
      </c>
      <c r="AV401" s="14" t="s">
        <v>87</v>
      </c>
      <c r="AW401" s="14" t="s">
        <v>34</v>
      </c>
      <c r="AX401" s="14" t="s">
        <v>77</v>
      </c>
      <c r="AY401" s="252" t="s">
        <v>124</v>
      </c>
    </row>
    <row r="402" s="13" customFormat="1">
      <c r="A402" s="13"/>
      <c r="B402" s="231"/>
      <c r="C402" s="232"/>
      <c r="D402" s="233" t="s">
        <v>141</v>
      </c>
      <c r="E402" s="234" t="s">
        <v>1</v>
      </c>
      <c r="F402" s="235" t="s">
        <v>242</v>
      </c>
      <c r="G402" s="232"/>
      <c r="H402" s="234" t="s">
        <v>1</v>
      </c>
      <c r="I402" s="236"/>
      <c r="J402" s="232"/>
      <c r="K402" s="232"/>
      <c r="L402" s="237"/>
      <c r="M402" s="238"/>
      <c r="N402" s="239"/>
      <c r="O402" s="239"/>
      <c r="P402" s="239"/>
      <c r="Q402" s="239"/>
      <c r="R402" s="239"/>
      <c r="S402" s="239"/>
      <c r="T402" s="24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1" t="s">
        <v>141</v>
      </c>
      <c r="AU402" s="241" t="s">
        <v>85</v>
      </c>
      <c r="AV402" s="13" t="s">
        <v>85</v>
      </c>
      <c r="AW402" s="13" t="s">
        <v>34</v>
      </c>
      <c r="AX402" s="13" t="s">
        <v>77</v>
      </c>
      <c r="AY402" s="241" t="s">
        <v>124</v>
      </c>
    </row>
    <row r="403" s="14" customFormat="1">
      <c r="A403" s="14"/>
      <c r="B403" s="242"/>
      <c r="C403" s="243"/>
      <c r="D403" s="233" t="s">
        <v>141</v>
      </c>
      <c r="E403" s="244" t="s">
        <v>1</v>
      </c>
      <c r="F403" s="245" t="s">
        <v>354</v>
      </c>
      <c r="G403" s="243"/>
      <c r="H403" s="246">
        <v>0.59999999999999998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2" t="s">
        <v>141</v>
      </c>
      <c r="AU403" s="252" t="s">
        <v>85</v>
      </c>
      <c r="AV403" s="14" t="s">
        <v>87</v>
      </c>
      <c r="AW403" s="14" t="s">
        <v>34</v>
      </c>
      <c r="AX403" s="14" t="s">
        <v>77</v>
      </c>
      <c r="AY403" s="252" t="s">
        <v>124</v>
      </c>
    </row>
    <row r="404" s="13" customFormat="1">
      <c r="A404" s="13"/>
      <c r="B404" s="231"/>
      <c r="C404" s="232"/>
      <c r="D404" s="233" t="s">
        <v>141</v>
      </c>
      <c r="E404" s="234" t="s">
        <v>1</v>
      </c>
      <c r="F404" s="235" t="s">
        <v>244</v>
      </c>
      <c r="G404" s="232"/>
      <c r="H404" s="234" t="s">
        <v>1</v>
      </c>
      <c r="I404" s="236"/>
      <c r="J404" s="232"/>
      <c r="K404" s="232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141</v>
      </c>
      <c r="AU404" s="241" t="s">
        <v>85</v>
      </c>
      <c r="AV404" s="13" t="s">
        <v>85</v>
      </c>
      <c r="AW404" s="13" t="s">
        <v>34</v>
      </c>
      <c r="AX404" s="13" t="s">
        <v>77</v>
      </c>
      <c r="AY404" s="241" t="s">
        <v>124</v>
      </c>
    </row>
    <row r="405" s="14" customFormat="1">
      <c r="A405" s="14"/>
      <c r="B405" s="242"/>
      <c r="C405" s="243"/>
      <c r="D405" s="233" t="s">
        <v>141</v>
      </c>
      <c r="E405" s="244" t="s">
        <v>1</v>
      </c>
      <c r="F405" s="245" t="s">
        <v>355</v>
      </c>
      <c r="G405" s="243"/>
      <c r="H405" s="246">
        <v>0.69999999999999996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141</v>
      </c>
      <c r="AU405" s="252" t="s">
        <v>85</v>
      </c>
      <c r="AV405" s="14" t="s">
        <v>87</v>
      </c>
      <c r="AW405" s="14" t="s">
        <v>34</v>
      </c>
      <c r="AX405" s="14" t="s">
        <v>77</v>
      </c>
      <c r="AY405" s="252" t="s">
        <v>124</v>
      </c>
    </row>
    <row r="406" s="13" customFormat="1">
      <c r="A406" s="13"/>
      <c r="B406" s="231"/>
      <c r="C406" s="232"/>
      <c r="D406" s="233" t="s">
        <v>141</v>
      </c>
      <c r="E406" s="234" t="s">
        <v>1</v>
      </c>
      <c r="F406" s="235" t="s">
        <v>246</v>
      </c>
      <c r="G406" s="232"/>
      <c r="H406" s="234" t="s">
        <v>1</v>
      </c>
      <c r="I406" s="236"/>
      <c r="J406" s="232"/>
      <c r="K406" s="232"/>
      <c r="L406" s="237"/>
      <c r="M406" s="238"/>
      <c r="N406" s="239"/>
      <c r="O406" s="239"/>
      <c r="P406" s="239"/>
      <c r="Q406" s="239"/>
      <c r="R406" s="239"/>
      <c r="S406" s="239"/>
      <c r="T406" s="24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141</v>
      </c>
      <c r="AU406" s="241" t="s">
        <v>85</v>
      </c>
      <c r="AV406" s="13" t="s">
        <v>85</v>
      </c>
      <c r="AW406" s="13" t="s">
        <v>34</v>
      </c>
      <c r="AX406" s="13" t="s">
        <v>77</v>
      </c>
      <c r="AY406" s="241" t="s">
        <v>124</v>
      </c>
    </row>
    <row r="407" s="14" customFormat="1">
      <c r="A407" s="14"/>
      <c r="B407" s="242"/>
      <c r="C407" s="243"/>
      <c r="D407" s="233" t="s">
        <v>141</v>
      </c>
      <c r="E407" s="244" t="s">
        <v>1</v>
      </c>
      <c r="F407" s="245" t="s">
        <v>356</v>
      </c>
      <c r="G407" s="243"/>
      <c r="H407" s="246">
        <v>0.11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2" t="s">
        <v>141</v>
      </c>
      <c r="AU407" s="252" t="s">
        <v>85</v>
      </c>
      <c r="AV407" s="14" t="s">
        <v>87</v>
      </c>
      <c r="AW407" s="14" t="s">
        <v>34</v>
      </c>
      <c r="AX407" s="14" t="s">
        <v>77</v>
      </c>
      <c r="AY407" s="252" t="s">
        <v>124</v>
      </c>
    </row>
    <row r="408" s="13" customFormat="1">
      <c r="A408" s="13"/>
      <c r="B408" s="231"/>
      <c r="C408" s="232"/>
      <c r="D408" s="233" t="s">
        <v>141</v>
      </c>
      <c r="E408" s="234" t="s">
        <v>1</v>
      </c>
      <c r="F408" s="235" t="s">
        <v>248</v>
      </c>
      <c r="G408" s="232"/>
      <c r="H408" s="234" t="s">
        <v>1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1" t="s">
        <v>141</v>
      </c>
      <c r="AU408" s="241" t="s">
        <v>85</v>
      </c>
      <c r="AV408" s="13" t="s">
        <v>85</v>
      </c>
      <c r="AW408" s="13" t="s">
        <v>34</v>
      </c>
      <c r="AX408" s="13" t="s">
        <v>77</v>
      </c>
      <c r="AY408" s="241" t="s">
        <v>124</v>
      </c>
    </row>
    <row r="409" s="14" customFormat="1">
      <c r="A409" s="14"/>
      <c r="B409" s="242"/>
      <c r="C409" s="243"/>
      <c r="D409" s="233" t="s">
        <v>141</v>
      </c>
      <c r="E409" s="244" t="s">
        <v>1</v>
      </c>
      <c r="F409" s="245" t="s">
        <v>357</v>
      </c>
      <c r="G409" s="243"/>
      <c r="H409" s="246">
        <v>0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2" t="s">
        <v>141</v>
      </c>
      <c r="AU409" s="252" t="s">
        <v>85</v>
      </c>
      <c r="AV409" s="14" t="s">
        <v>87</v>
      </c>
      <c r="AW409" s="14" t="s">
        <v>34</v>
      </c>
      <c r="AX409" s="14" t="s">
        <v>77</v>
      </c>
      <c r="AY409" s="252" t="s">
        <v>124</v>
      </c>
    </row>
    <row r="410" s="13" customFormat="1">
      <c r="A410" s="13"/>
      <c r="B410" s="231"/>
      <c r="C410" s="232"/>
      <c r="D410" s="233" t="s">
        <v>141</v>
      </c>
      <c r="E410" s="234" t="s">
        <v>1</v>
      </c>
      <c r="F410" s="235" t="s">
        <v>250</v>
      </c>
      <c r="G410" s="232"/>
      <c r="H410" s="234" t="s">
        <v>1</v>
      </c>
      <c r="I410" s="236"/>
      <c r="J410" s="232"/>
      <c r="K410" s="232"/>
      <c r="L410" s="237"/>
      <c r="M410" s="238"/>
      <c r="N410" s="239"/>
      <c r="O410" s="239"/>
      <c r="P410" s="239"/>
      <c r="Q410" s="239"/>
      <c r="R410" s="239"/>
      <c r="S410" s="239"/>
      <c r="T410" s="24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1" t="s">
        <v>141</v>
      </c>
      <c r="AU410" s="241" t="s">
        <v>85</v>
      </c>
      <c r="AV410" s="13" t="s">
        <v>85</v>
      </c>
      <c r="AW410" s="13" t="s">
        <v>34</v>
      </c>
      <c r="AX410" s="13" t="s">
        <v>77</v>
      </c>
      <c r="AY410" s="241" t="s">
        <v>124</v>
      </c>
    </row>
    <row r="411" s="14" customFormat="1">
      <c r="A411" s="14"/>
      <c r="B411" s="242"/>
      <c r="C411" s="243"/>
      <c r="D411" s="233" t="s">
        <v>141</v>
      </c>
      <c r="E411" s="244" t="s">
        <v>1</v>
      </c>
      <c r="F411" s="245" t="s">
        <v>358</v>
      </c>
      <c r="G411" s="243"/>
      <c r="H411" s="246">
        <v>0.5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141</v>
      </c>
      <c r="AU411" s="252" t="s">
        <v>85</v>
      </c>
      <c r="AV411" s="14" t="s">
        <v>87</v>
      </c>
      <c r="AW411" s="14" t="s">
        <v>34</v>
      </c>
      <c r="AX411" s="14" t="s">
        <v>77</v>
      </c>
      <c r="AY411" s="252" t="s">
        <v>124</v>
      </c>
    </row>
    <row r="412" s="13" customFormat="1">
      <c r="A412" s="13"/>
      <c r="B412" s="231"/>
      <c r="C412" s="232"/>
      <c r="D412" s="233" t="s">
        <v>141</v>
      </c>
      <c r="E412" s="234" t="s">
        <v>1</v>
      </c>
      <c r="F412" s="235" t="s">
        <v>252</v>
      </c>
      <c r="G412" s="232"/>
      <c r="H412" s="234" t="s">
        <v>1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1" t="s">
        <v>141</v>
      </c>
      <c r="AU412" s="241" t="s">
        <v>85</v>
      </c>
      <c r="AV412" s="13" t="s">
        <v>85</v>
      </c>
      <c r="AW412" s="13" t="s">
        <v>34</v>
      </c>
      <c r="AX412" s="13" t="s">
        <v>77</v>
      </c>
      <c r="AY412" s="241" t="s">
        <v>124</v>
      </c>
    </row>
    <row r="413" s="14" customFormat="1">
      <c r="A413" s="14"/>
      <c r="B413" s="242"/>
      <c r="C413" s="243"/>
      <c r="D413" s="233" t="s">
        <v>141</v>
      </c>
      <c r="E413" s="244" t="s">
        <v>1</v>
      </c>
      <c r="F413" s="245" t="s">
        <v>359</v>
      </c>
      <c r="G413" s="243"/>
      <c r="H413" s="246">
        <v>1.9350000000000001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2" t="s">
        <v>141</v>
      </c>
      <c r="AU413" s="252" t="s">
        <v>85</v>
      </c>
      <c r="AV413" s="14" t="s">
        <v>87</v>
      </c>
      <c r="AW413" s="14" t="s">
        <v>34</v>
      </c>
      <c r="AX413" s="14" t="s">
        <v>77</v>
      </c>
      <c r="AY413" s="252" t="s">
        <v>124</v>
      </c>
    </row>
    <row r="414" s="13" customFormat="1">
      <c r="A414" s="13"/>
      <c r="B414" s="231"/>
      <c r="C414" s="232"/>
      <c r="D414" s="233" t="s">
        <v>141</v>
      </c>
      <c r="E414" s="234" t="s">
        <v>1</v>
      </c>
      <c r="F414" s="235" t="s">
        <v>142</v>
      </c>
      <c r="G414" s="232"/>
      <c r="H414" s="234" t="s">
        <v>1</v>
      </c>
      <c r="I414" s="236"/>
      <c r="J414" s="232"/>
      <c r="K414" s="232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141</v>
      </c>
      <c r="AU414" s="241" t="s">
        <v>85</v>
      </c>
      <c r="AV414" s="13" t="s">
        <v>85</v>
      </c>
      <c r="AW414" s="13" t="s">
        <v>34</v>
      </c>
      <c r="AX414" s="13" t="s">
        <v>77</v>
      </c>
      <c r="AY414" s="241" t="s">
        <v>124</v>
      </c>
    </row>
    <row r="415" s="14" customFormat="1">
      <c r="A415" s="14"/>
      <c r="B415" s="242"/>
      <c r="C415" s="243"/>
      <c r="D415" s="233" t="s">
        <v>141</v>
      </c>
      <c r="E415" s="244" t="s">
        <v>1</v>
      </c>
      <c r="F415" s="245" t="s">
        <v>360</v>
      </c>
      <c r="G415" s="243"/>
      <c r="H415" s="246">
        <v>2.7599999999999998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141</v>
      </c>
      <c r="AU415" s="252" t="s">
        <v>85</v>
      </c>
      <c r="AV415" s="14" t="s">
        <v>87</v>
      </c>
      <c r="AW415" s="14" t="s">
        <v>34</v>
      </c>
      <c r="AX415" s="14" t="s">
        <v>77</v>
      </c>
      <c r="AY415" s="252" t="s">
        <v>124</v>
      </c>
    </row>
    <row r="416" s="13" customFormat="1">
      <c r="A416" s="13"/>
      <c r="B416" s="231"/>
      <c r="C416" s="232"/>
      <c r="D416" s="233" t="s">
        <v>141</v>
      </c>
      <c r="E416" s="234" t="s">
        <v>1</v>
      </c>
      <c r="F416" s="235" t="s">
        <v>144</v>
      </c>
      <c r="G416" s="232"/>
      <c r="H416" s="234" t="s">
        <v>1</v>
      </c>
      <c r="I416" s="236"/>
      <c r="J416" s="232"/>
      <c r="K416" s="232"/>
      <c r="L416" s="237"/>
      <c r="M416" s="238"/>
      <c r="N416" s="239"/>
      <c r="O416" s="239"/>
      <c r="P416" s="239"/>
      <c r="Q416" s="239"/>
      <c r="R416" s="239"/>
      <c r="S416" s="239"/>
      <c r="T416" s="24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1" t="s">
        <v>141</v>
      </c>
      <c r="AU416" s="241" t="s">
        <v>85</v>
      </c>
      <c r="AV416" s="13" t="s">
        <v>85</v>
      </c>
      <c r="AW416" s="13" t="s">
        <v>34</v>
      </c>
      <c r="AX416" s="13" t="s">
        <v>77</v>
      </c>
      <c r="AY416" s="241" t="s">
        <v>124</v>
      </c>
    </row>
    <row r="417" s="14" customFormat="1">
      <c r="A417" s="14"/>
      <c r="B417" s="242"/>
      <c r="C417" s="243"/>
      <c r="D417" s="233" t="s">
        <v>141</v>
      </c>
      <c r="E417" s="244" t="s">
        <v>1</v>
      </c>
      <c r="F417" s="245" t="s">
        <v>361</v>
      </c>
      <c r="G417" s="243"/>
      <c r="H417" s="246">
        <v>2.5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2" t="s">
        <v>141</v>
      </c>
      <c r="AU417" s="252" t="s">
        <v>85</v>
      </c>
      <c r="AV417" s="14" t="s">
        <v>87</v>
      </c>
      <c r="AW417" s="14" t="s">
        <v>34</v>
      </c>
      <c r="AX417" s="14" t="s">
        <v>77</v>
      </c>
      <c r="AY417" s="252" t="s">
        <v>124</v>
      </c>
    </row>
    <row r="418" s="13" customFormat="1">
      <c r="A418" s="13"/>
      <c r="B418" s="231"/>
      <c r="C418" s="232"/>
      <c r="D418" s="233" t="s">
        <v>141</v>
      </c>
      <c r="E418" s="234" t="s">
        <v>1</v>
      </c>
      <c r="F418" s="235" t="s">
        <v>146</v>
      </c>
      <c r="G418" s="232"/>
      <c r="H418" s="234" t="s">
        <v>1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141</v>
      </c>
      <c r="AU418" s="241" t="s">
        <v>85</v>
      </c>
      <c r="AV418" s="13" t="s">
        <v>85</v>
      </c>
      <c r="AW418" s="13" t="s">
        <v>34</v>
      </c>
      <c r="AX418" s="13" t="s">
        <v>77</v>
      </c>
      <c r="AY418" s="241" t="s">
        <v>124</v>
      </c>
    </row>
    <row r="419" s="14" customFormat="1">
      <c r="A419" s="14"/>
      <c r="B419" s="242"/>
      <c r="C419" s="243"/>
      <c r="D419" s="233" t="s">
        <v>141</v>
      </c>
      <c r="E419" s="244" t="s">
        <v>1</v>
      </c>
      <c r="F419" s="245" t="s">
        <v>362</v>
      </c>
      <c r="G419" s="243"/>
      <c r="H419" s="246">
        <v>0.41999999999999998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2" t="s">
        <v>141</v>
      </c>
      <c r="AU419" s="252" t="s">
        <v>85</v>
      </c>
      <c r="AV419" s="14" t="s">
        <v>87</v>
      </c>
      <c r="AW419" s="14" t="s">
        <v>34</v>
      </c>
      <c r="AX419" s="14" t="s">
        <v>77</v>
      </c>
      <c r="AY419" s="252" t="s">
        <v>124</v>
      </c>
    </row>
    <row r="420" s="13" customFormat="1">
      <c r="A420" s="13"/>
      <c r="B420" s="231"/>
      <c r="C420" s="232"/>
      <c r="D420" s="233" t="s">
        <v>141</v>
      </c>
      <c r="E420" s="234" t="s">
        <v>1</v>
      </c>
      <c r="F420" s="235" t="s">
        <v>148</v>
      </c>
      <c r="G420" s="232"/>
      <c r="H420" s="234" t="s">
        <v>1</v>
      </c>
      <c r="I420" s="236"/>
      <c r="J420" s="232"/>
      <c r="K420" s="232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141</v>
      </c>
      <c r="AU420" s="241" t="s">
        <v>85</v>
      </c>
      <c r="AV420" s="13" t="s">
        <v>85</v>
      </c>
      <c r="AW420" s="13" t="s">
        <v>34</v>
      </c>
      <c r="AX420" s="13" t="s">
        <v>77</v>
      </c>
      <c r="AY420" s="241" t="s">
        <v>124</v>
      </c>
    </row>
    <row r="421" s="14" customFormat="1">
      <c r="A421" s="14"/>
      <c r="B421" s="242"/>
      <c r="C421" s="243"/>
      <c r="D421" s="233" t="s">
        <v>141</v>
      </c>
      <c r="E421" s="244" t="s">
        <v>1</v>
      </c>
      <c r="F421" s="245" t="s">
        <v>363</v>
      </c>
      <c r="G421" s="243"/>
      <c r="H421" s="246">
        <v>0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2" t="s">
        <v>141</v>
      </c>
      <c r="AU421" s="252" t="s">
        <v>85</v>
      </c>
      <c r="AV421" s="14" t="s">
        <v>87</v>
      </c>
      <c r="AW421" s="14" t="s">
        <v>34</v>
      </c>
      <c r="AX421" s="14" t="s">
        <v>77</v>
      </c>
      <c r="AY421" s="252" t="s">
        <v>124</v>
      </c>
    </row>
    <row r="422" s="13" customFormat="1">
      <c r="A422" s="13"/>
      <c r="B422" s="231"/>
      <c r="C422" s="232"/>
      <c r="D422" s="233" t="s">
        <v>141</v>
      </c>
      <c r="E422" s="234" t="s">
        <v>1</v>
      </c>
      <c r="F422" s="235" t="s">
        <v>150</v>
      </c>
      <c r="G422" s="232"/>
      <c r="H422" s="234" t="s">
        <v>1</v>
      </c>
      <c r="I422" s="236"/>
      <c r="J422" s="232"/>
      <c r="K422" s="232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141</v>
      </c>
      <c r="AU422" s="241" t="s">
        <v>85</v>
      </c>
      <c r="AV422" s="13" t="s">
        <v>85</v>
      </c>
      <c r="AW422" s="13" t="s">
        <v>34</v>
      </c>
      <c r="AX422" s="13" t="s">
        <v>77</v>
      </c>
      <c r="AY422" s="241" t="s">
        <v>124</v>
      </c>
    </row>
    <row r="423" s="14" customFormat="1">
      <c r="A423" s="14"/>
      <c r="B423" s="242"/>
      <c r="C423" s="243"/>
      <c r="D423" s="233" t="s">
        <v>141</v>
      </c>
      <c r="E423" s="244" t="s">
        <v>1</v>
      </c>
      <c r="F423" s="245" t="s">
        <v>364</v>
      </c>
      <c r="G423" s="243"/>
      <c r="H423" s="246">
        <v>1.2</v>
      </c>
      <c r="I423" s="247"/>
      <c r="J423" s="243"/>
      <c r="K423" s="243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141</v>
      </c>
      <c r="AU423" s="252" t="s">
        <v>85</v>
      </c>
      <c r="AV423" s="14" t="s">
        <v>87</v>
      </c>
      <c r="AW423" s="14" t="s">
        <v>34</v>
      </c>
      <c r="AX423" s="14" t="s">
        <v>77</v>
      </c>
      <c r="AY423" s="252" t="s">
        <v>124</v>
      </c>
    </row>
    <row r="424" s="13" customFormat="1">
      <c r="A424" s="13"/>
      <c r="B424" s="231"/>
      <c r="C424" s="232"/>
      <c r="D424" s="233" t="s">
        <v>141</v>
      </c>
      <c r="E424" s="234" t="s">
        <v>1</v>
      </c>
      <c r="F424" s="235" t="s">
        <v>152</v>
      </c>
      <c r="G424" s="232"/>
      <c r="H424" s="234" t="s">
        <v>1</v>
      </c>
      <c r="I424" s="236"/>
      <c r="J424" s="232"/>
      <c r="K424" s="232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141</v>
      </c>
      <c r="AU424" s="241" t="s">
        <v>85</v>
      </c>
      <c r="AV424" s="13" t="s">
        <v>85</v>
      </c>
      <c r="AW424" s="13" t="s">
        <v>34</v>
      </c>
      <c r="AX424" s="13" t="s">
        <v>77</v>
      </c>
      <c r="AY424" s="241" t="s">
        <v>124</v>
      </c>
    </row>
    <row r="425" s="14" customFormat="1">
      <c r="A425" s="14"/>
      <c r="B425" s="242"/>
      <c r="C425" s="243"/>
      <c r="D425" s="233" t="s">
        <v>141</v>
      </c>
      <c r="E425" s="244" t="s">
        <v>1</v>
      </c>
      <c r="F425" s="245" t="s">
        <v>365</v>
      </c>
      <c r="G425" s="243"/>
      <c r="H425" s="246">
        <v>3.1499999999999999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2" t="s">
        <v>141</v>
      </c>
      <c r="AU425" s="252" t="s">
        <v>85</v>
      </c>
      <c r="AV425" s="14" t="s">
        <v>87</v>
      </c>
      <c r="AW425" s="14" t="s">
        <v>34</v>
      </c>
      <c r="AX425" s="14" t="s">
        <v>77</v>
      </c>
      <c r="AY425" s="252" t="s">
        <v>124</v>
      </c>
    </row>
    <row r="426" s="13" customFormat="1">
      <c r="A426" s="13"/>
      <c r="B426" s="231"/>
      <c r="C426" s="232"/>
      <c r="D426" s="233" t="s">
        <v>141</v>
      </c>
      <c r="E426" s="234" t="s">
        <v>1</v>
      </c>
      <c r="F426" s="235" t="s">
        <v>154</v>
      </c>
      <c r="G426" s="232"/>
      <c r="H426" s="234" t="s">
        <v>1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141</v>
      </c>
      <c r="AU426" s="241" t="s">
        <v>85</v>
      </c>
      <c r="AV426" s="13" t="s">
        <v>85</v>
      </c>
      <c r="AW426" s="13" t="s">
        <v>34</v>
      </c>
      <c r="AX426" s="13" t="s">
        <v>77</v>
      </c>
      <c r="AY426" s="241" t="s">
        <v>124</v>
      </c>
    </row>
    <row r="427" s="14" customFormat="1">
      <c r="A427" s="14"/>
      <c r="B427" s="242"/>
      <c r="C427" s="243"/>
      <c r="D427" s="233" t="s">
        <v>141</v>
      </c>
      <c r="E427" s="244" t="s">
        <v>1</v>
      </c>
      <c r="F427" s="245" t="s">
        <v>366</v>
      </c>
      <c r="G427" s="243"/>
      <c r="H427" s="246">
        <v>1.3300000000000001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141</v>
      </c>
      <c r="AU427" s="252" t="s">
        <v>85</v>
      </c>
      <c r="AV427" s="14" t="s">
        <v>87</v>
      </c>
      <c r="AW427" s="14" t="s">
        <v>34</v>
      </c>
      <c r="AX427" s="14" t="s">
        <v>77</v>
      </c>
      <c r="AY427" s="252" t="s">
        <v>124</v>
      </c>
    </row>
    <row r="428" s="13" customFormat="1">
      <c r="A428" s="13"/>
      <c r="B428" s="231"/>
      <c r="C428" s="232"/>
      <c r="D428" s="233" t="s">
        <v>141</v>
      </c>
      <c r="E428" s="234" t="s">
        <v>1</v>
      </c>
      <c r="F428" s="235" t="s">
        <v>156</v>
      </c>
      <c r="G428" s="232"/>
      <c r="H428" s="234" t="s">
        <v>1</v>
      </c>
      <c r="I428" s="236"/>
      <c r="J428" s="232"/>
      <c r="K428" s="232"/>
      <c r="L428" s="237"/>
      <c r="M428" s="238"/>
      <c r="N428" s="239"/>
      <c r="O428" s="239"/>
      <c r="P428" s="239"/>
      <c r="Q428" s="239"/>
      <c r="R428" s="239"/>
      <c r="S428" s="239"/>
      <c r="T428" s="24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1" t="s">
        <v>141</v>
      </c>
      <c r="AU428" s="241" t="s">
        <v>85</v>
      </c>
      <c r="AV428" s="13" t="s">
        <v>85</v>
      </c>
      <c r="AW428" s="13" t="s">
        <v>34</v>
      </c>
      <c r="AX428" s="13" t="s">
        <v>77</v>
      </c>
      <c r="AY428" s="241" t="s">
        <v>124</v>
      </c>
    </row>
    <row r="429" s="14" customFormat="1">
      <c r="A429" s="14"/>
      <c r="B429" s="242"/>
      <c r="C429" s="243"/>
      <c r="D429" s="233" t="s">
        <v>141</v>
      </c>
      <c r="E429" s="244" t="s">
        <v>1</v>
      </c>
      <c r="F429" s="245" t="s">
        <v>367</v>
      </c>
      <c r="G429" s="243"/>
      <c r="H429" s="246">
        <v>1.3600000000000001</v>
      </c>
      <c r="I429" s="247"/>
      <c r="J429" s="243"/>
      <c r="K429" s="243"/>
      <c r="L429" s="248"/>
      <c r="M429" s="249"/>
      <c r="N429" s="250"/>
      <c r="O429" s="250"/>
      <c r="P429" s="250"/>
      <c r="Q429" s="250"/>
      <c r="R429" s="250"/>
      <c r="S429" s="250"/>
      <c r="T429" s="25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2" t="s">
        <v>141</v>
      </c>
      <c r="AU429" s="252" t="s">
        <v>85</v>
      </c>
      <c r="AV429" s="14" t="s">
        <v>87</v>
      </c>
      <c r="AW429" s="14" t="s">
        <v>34</v>
      </c>
      <c r="AX429" s="14" t="s">
        <v>77</v>
      </c>
      <c r="AY429" s="252" t="s">
        <v>124</v>
      </c>
    </row>
    <row r="430" s="13" customFormat="1">
      <c r="A430" s="13"/>
      <c r="B430" s="231"/>
      <c r="C430" s="232"/>
      <c r="D430" s="233" t="s">
        <v>141</v>
      </c>
      <c r="E430" s="234" t="s">
        <v>1</v>
      </c>
      <c r="F430" s="235" t="s">
        <v>158</v>
      </c>
      <c r="G430" s="232"/>
      <c r="H430" s="234" t="s">
        <v>1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141</v>
      </c>
      <c r="AU430" s="241" t="s">
        <v>85</v>
      </c>
      <c r="AV430" s="13" t="s">
        <v>85</v>
      </c>
      <c r="AW430" s="13" t="s">
        <v>34</v>
      </c>
      <c r="AX430" s="13" t="s">
        <v>77</v>
      </c>
      <c r="AY430" s="241" t="s">
        <v>124</v>
      </c>
    </row>
    <row r="431" s="14" customFormat="1">
      <c r="A431" s="14"/>
      <c r="B431" s="242"/>
      <c r="C431" s="243"/>
      <c r="D431" s="233" t="s">
        <v>141</v>
      </c>
      <c r="E431" s="244" t="s">
        <v>1</v>
      </c>
      <c r="F431" s="245" t="s">
        <v>368</v>
      </c>
      <c r="G431" s="243"/>
      <c r="H431" s="246">
        <v>12.09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141</v>
      </c>
      <c r="AU431" s="252" t="s">
        <v>85</v>
      </c>
      <c r="AV431" s="14" t="s">
        <v>87</v>
      </c>
      <c r="AW431" s="14" t="s">
        <v>34</v>
      </c>
      <c r="AX431" s="14" t="s">
        <v>77</v>
      </c>
      <c r="AY431" s="252" t="s">
        <v>124</v>
      </c>
    </row>
    <row r="432" s="13" customFormat="1">
      <c r="A432" s="13"/>
      <c r="B432" s="231"/>
      <c r="C432" s="232"/>
      <c r="D432" s="233" t="s">
        <v>141</v>
      </c>
      <c r="E432" s="234" t="s">
        <v>1</v>
      </c>
      <c r="F432" s="235" t="s">
        <v>160</v>
      </c>
      <c r="G432" s="232"/>
      <c r="H432" s="234" t="s">
        <v>1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141</v>
      </c>
      <c r="AU432" s="241" t="s">
        <v>85</v>
      </c>
      <c r="AV432" s="13" t="s">
        <v>85</v>
      </c>
      <c r="AW432" s="13" t="s">
        <v>34</v>
      </c>
      <c r="AX432" s="13" t="s">
        <v>77</v>
      </c>
      <c r="AY432" s="241" t="s">
        <v>124</v>
      </c>
    </row>
    <row r="433" s="14" customFormat="1">
      <c r="A433" s="14"/>
      <c r="B433" s="242"/>
      <c r="C433" s="243"/>
      <c r="D433" s="233" t="s">
        <v>141</v>
      </c>
      <c r="E433" s="244" t="s">
        <v>1</v>
      </c>
      <c r="F433" s="245" t="s">
        <v>369</v>
      </c>
      <c r="G433" s="243"/>
      <c r="H433" s="246">
        <v>15.1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141</v>
      </c>
      <c r="AU433" s="252" t="s">
        <v>85</v>
      </c>
      <c r="AV433" s="14" t="s">
        <v>87</v>
      </c>
      <c r="AW433" s="14" t="s">
        <v>34</v>
      </c>
      <c r="AX433" s="14" t="s">
        <v>77</v>
      </c>
      <c r="AY433" s="252" t="s">
        <v>124</v>
      </c>
    </row>
    <row r="434" s="13" customFormat="1">
      <c r="A434" s="13"/>
      <c r="B434" s="231"/>
      <c r="C434" s="232"/>
      <c r="D434" s="233" t="s">
        <v>141</v>
      </c>
      <c r="E434" s="234" t="s">
        <v>1</v>
      </c>
      <c r="F434" s="235" t="s">
        <v>162</v>
      </c>
      <c r="G434" s="232"/>
      <c r="H434" s="234" t="s">
        <v>1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141</v>
      </c>
      <c r="AU434" s="241" t="s">
        <v>85</v>
      </c>
      <c r="AV434" s="13" t="s">
        <v>85</v>
      </c>
      <c r="AW434" s="13" t="s">
        <v>34</v>
      </c>
      <c r="AX434" s="13" t="s">
        <v>77</v>
      </c>
      <c r="AY434" s="241" t="s">
        <v>124</v>
      </c>
    </row>
    <row r="435" s="14" customFormat="1">
      <c r="A435" s="14"/>
      <c r="B435" s="242"/>
      <c r="C435" s="243"/>
      <c r="D435" s="233" t="s">
        <v>141</v>
      </c>
      <c r="E435" s="244" t="s">
        <v>1</v>
      </c>
      <c r="F435" s="245" t="s">
        <v>370</v>
      </c>
      <c r="G435" s="243"/>
      <c r="H435" s="246">
        <v>20.625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2" t="s">
        <v>141</v>
      </c>
      <c r="AU435" s="252" t="s">
        <v>85</v>
      </c>
      <c r="AV435" s="14" t="s">
        <v>87</v>
      </c>
      <c r="AW435" s="14" t="s">
        <v>34</v>
      </c>
      <c r="AX435" s="14" t="s">
        <v>77</v>
      </c>
      <c r="AY435" s="252" t="s">
        <v>124</v>
      </c>
    </row>
    <row r="436" s="13" customFormat="1">
      <c r="A436" s="13"/>
      <c r="B436" s="231"/>
      <c r="C436" s="232"/>
      <c r="D436" s="233" t="s">
        <v>141</v>
      </c>
      <c r="E436" s="234" t="s">
        <v>1</v>
      </c>
      <c r="F436" s="235" t="s">
        <v>164</v>
      </c>
      <c r="G436" s="232"/>
      <c r="H436" s="234" t="s">
        <v>1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1" t="s">
        <v>141</v>
      </c>
      <c r="AU436" s="241" t="s">
        <v>85</v>
      </c>
      <c r="AV436" s="13" t="s">
        <v>85</v>
      </c>
      <c r="AW436" s="13" t="s">
        <v>34</v>
      </c>
      <c r="AX436" s="13" t="s">
        <v>77</v>
      </c>
      <c r="AY436" s="241" t="s">
        <v>124</v>
      </c>
    </row>
    <row r="437" s="14" customFormat="1">
      <c r="A437" s="14"/>
      <c r="B437" s="242"/>
      <c r="C437" s="243"/>
      <c r="D437" s="233" t="s">
        <v>141</v>
      </c>
      <c r="E437" s="244" t="s">
        <v>1</v>
      </c>
      <c r="F437" s="245" t="s">
        <v>371</v>
      </c>
      <c r="G437" s="243"/>
      <c r="H437" s="246">
        <v>6.6749999999999998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2" t="s">
        <v>141</v>
      </c>
      <c r="AU437" s="252" t="s">
        <v>85</v>
      </c>
      <c r="AV437" s="14" t="s">
        <v>87</v>
      </c>
      <c r="AW437" s="14" t="s">
        <v>34</v>
      </c>
      <c r="AX437" s="14" t="s">
        <v>77</v>
      </c>
      <c r="AY437" s="252" t="s">
        <v>124</v>
      </c>
    </row>
    <row r="438" s="13" customFormat="1">
      <c r="A438" s="13"/>
      <c r="B438" s="231"/>
      <c r="C438" s="232"/>
      <c r="D438" s="233" t="s">
        <v>141</v>
      </c>
      <c r="E438" s="234" t="s">
        <v>1</v>
      </c>
      <c r="F438" s="235" t="s">
        <v>166</v>
      </c>
      <c r="G438" s="232"/>
      <c r="H438" s="234" t="s">
        <v>1</v>
      </c>
      <c r="I438" s="236"/>
      <c r="J438" s="232"/>
      <c r="K438" s="232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141</v>
      </c>
      <c r="AU438" s="241" t="s">
        <v>85</v>
      </c>
      <c r="AV438" s="13" t="s">
        <v>85</v>
      </c>
      <c r="AW438" s="13" t="s">
        <v>34</v>
      </c>
      <c r="AX438" s="13" t="s">
        <v>77</v>
      </c>
      <c r="AY438" s="241" t="s">
        <v>124</v>
      </c>
    </row>
    <row r="439" s="14" customFormat="1">
      <c r="A439" s="14"/>
      <c r="B439" s="242"/>
      <c r="C439" s="243"/>
      <c r="D439" s="233" t="s">
        <v>141</v>
      </c>
      <c r="E439" s="244" t="s">
        <v>1</v>
      </c>
      <c r="F439" s="245" t="s">
        <v>372</v>
      </c>
      <c r="G439" s="243"/>
      <c r="H439" s="246">
        <v>7.2199999999999998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2" t="s">
        <v>141</v>
      </c>
      <c r="AU439" s="252" t="s">
        <v>85</v>
      </c>
      <c r="AV439" s="14" t="s">
        <v>87</v>
      </c>
      <c r="AW439" s="14" t="s">
        <v>34</v>
      </c>
      <c r="AX439" s="14" t="s">
        <v>77</v>
      </c>
      <c r="AY439" s="252" t="s">
        <v>124</v>
      </c>
    </row>
    <row r="440" s="13" customFormat="1">
      <c r="A440" s="13"/>
      <c r="B440" s="231"/>
      <c r="C440" s="232"/>
      <c r="D440" s="233" t="s">
        <v>141</v>
      </c>
      <c r="E440" s="234" t="s">
        <v>1</v>
      </c>
      <c r="F440" s="235" t="s">
        <v>168</v>
      </c>
      <c r="G440" s="232"/>
      <c r="H440" s="234" t="s">
        <v>1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141</v>
      </c>
      <c r="AU440" s="241" t="s">
        <v>85</v>
      </c>
      <c r="AV440" s="13" t="s">
        <v>85</v>
      </c>
      <c r="AW440" s="13" t="s">
        <v>34</v>
      </c>
      <c r="AX440" s="13" t="s">
        <v>77</v>
      </c>
      <c r="AY440" s="241" t="s">
        <v>124</v>
      </c>
    </row>
    <row r="441" s="14" customFormat="1">
      <c r="A441" s="14"/>
      <c r="B441" s="242"/>
      <c r="C441" s="243"/>
      <c r="D441" s="233" t="s">
        <v>141</v>
      </c>
      <c r="E441" s="244" t="s">
        <v>1</v>
      </c>
      <c r="F441" s="245" t="s">
        <v>373</v>
      </c>
      <c r="G441" s="243"/>
      <c r="H441" s="246">
        <v>4.9500000000000002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141</v>
      </c>
      <c r="AU441" s="252" t="s">
        <v>85</v>
      </c>
      <c r="AV441" s="14" t="s">
        <v>87</v>
      </c>
      <c r="AW441" s="14" t="s">
        <v>34</v>
      </c>
      <c r="AX441" s="14" t="s">
        <v>77</v>
      </c>
      <c r="AY441" s="252" t="s">
        <v>124</v>
      </c>
    </row>
    <row r="442" s="13" customFormat="1">
      <c r="A442" s="13"/>
      <c r="B442" s="231"/>
      <c r="C442" s="232"/>
      <c r="D442" s="233" t="s">
        <v>141</v>
      </c>
      <c r="E442" s="234" t="s">
        <v>1</v>
      </c>
      <c r="F442" s="235" t="s">
        <v>170</v>
      </c>
      <c r="G442" s="232"/>
      <c r="H442" s="234" t="s">
        <v>1</v>
      </c>
      <c r="I442" s="236"/>
      <c r="J442" s="232"/>
      <c r="K442" s="232"/>
      <c r="L442" s="237"/>
      <c r="M442" s="238"/>
      <c r="N442" s="239"/>
      <c r="O442" s="239"/>
      <c r="P442" s="239"/>
      <c r="Q442" s="239"/>
      <c r="R442" s="239"/>
      <c r="S442" s="239"/>
      <c r="T442" s="24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1" t="s">
        <v>141</v>
      </c>
      <c r="AU442" s="241" t="s">
        <v>85</v>
      </c>
      <c r="AV442" s="13" t="s">
        <v>85</v>
      </c>
      <c r="AW442" s="13" t="s">
        <v>34</v>
      </c>
      <c r="AX442" s="13" t="s">
        <v>77</v>
      </c>
      <c r="AY442" s="241" t="s">
        <v>124</v>
      </c>
    </row>
    <row r="443" s="14" customFormat="1">
      <c r="A443" s="14"/>
      <c r="B443" s="242"/>
      <c r="C443" s="243"/>
      <c r="D443" s="233" t="s">
        <v>141</v>
      </c>
      <c r="E443" s="244" t="s">
        <v>1</v>
      </c>
      <c r="F443" s="245" t="s">
        <v>374</v>
      </c>
      <c r="G443" s="243"/>
      <c r="H443" s="246">
        <v>2</v>
      </c>
      <c r="I443" s="247"/>
      <c r="J443" s="243"/>
      <c r="K443" s="243"/>
      <c r="L443" s="248"/>
      <c r="M443" s="249"/>
      <c r="N443" s="250"/>
      <c r="O443" s="250"/>
      <c r="P443" s="250"/>
      <c r="Q443" s="250"/>
      <c r="R443" s="250"/>
      <c r="S443" s="250"/>
      <c r="T443" s="25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2" t="s">
        <v>141</v>
      </c>
      <c r="AU443" s="252" t="s">
        <v>85</v>
      </c>
      <c r="AV443" s="14" t="s">
        <v>87</v>
      </c>
      <c r="AW443" s="14" t="s">
        <v>34</v>
      </c>
      <c r="AX443" s="14" t="s">
        <v>77</v>
      </c>
      <c r="AY443" s="252" t="s">
        <v>124</v>
      </c>
    </row>
    <row r="444" s="13" customFormat="1">
      <c r="A444" s="13"/>
      <c r="B444" s="231"/>
      <c r="C444" s="232"/>
      <c r="D444" s="233" t="s">
        <v>141</v>
      </c>
      <c r="E444" s="234" t="s">
        <v>1</v>
      </c>
      <c r="F444" s="235" t="s">
        <v>172</v>
      </c>
      <c r="G444" s="232"/>
      <c r="H444" s="234" t="s">
        <v>1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141</v>
      </c>
      <c r="AU444" s="241" t="s">
        <v>85</v>
      </c>
      <c r="AV444" s="13" t="s">
        <v>85</v>
      </c>
      <c r="AW444" s="13" t="s">
        <v>34</v>
      </c>
      <c r="AX444" s="13" t="s">
        <v>77</v>
      </c>
      <c r="AY444" s="241" t="s">
        <v>124</v>
      </c>
    </row>
    <row r="445" s="14" customFormat="1">
      <c r="A445" s="14"/>
      <c r="B445" s="242"/>
      <c r="C445" s="243"/>
      <c r="D445" s="233" t="s">
        <v>141</v>
      </c>
      <c r="E445" s="244" t="s">
        <v>1</v>
      </c>
      <c r="F445" s="245" t="s">
        <v>375</v>
      </c>
      <c r="G445" s="243"/>
      <c r="H445" s="246">
        <v>0.26000000000000001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2" t="s">
        <v>141</v>
      </c>
      <c r="AU445" s="252" t="s">
        <v>85</v>
      </c>
      <c r="AV445" s="14" t="s">
        <v>87</v>
      </c>
      <c r="AW445" s="14" t="s">
        <v>34</v>
      </c>
      <c r="AX445" s="14" t="s">
        <v>77</v>
      </c>
      <c r="AY445" s="252" t="s">
        <v>124</v>
      </c>
    </row>
    <row r="446" s="13" customFormat="1">
      <c r="A446" s="13"/>
      <c r="B446" s="231"/>
      <c r="C446" s="232"/>
      <c r="D446" s="233" t="s">
        <v>141</v>
      </c>
      <c r="E446" s="234" t="s">
        <v>1</v>
      </c>
      <c r="F446" s="235" t="s">
        <v>174</v>
      </c>
      <c r="G446" s="232"/>
      <c r="H446" s="234" t="s">
        <v>1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141</v>
      </c>
      <c r="AU446" s="241" t="s">
        <v>85</v>
      </c>
      <c r="AV446" s="13" t="s">
        <v>85</v>
      </c>
      <c r="AW446" s="13" t="s">
        <v>34</v>
      </c>
      <c r="AX446" s="13" t="s">
        <v>77</v>
      </c>
      <c r="AY446" s="241" t="s">
        <v>124</v>
      </c>
    </row>
    <row r="447" s="14" customFormat="1">
      <c r="A447" s="14"/>
      <c r="B447" s="242"/>
      <c r="C447" s="243"/>
      <c r="D447" s="233" t="s">
        <v>141</v>
      </c>
      <c r="E447" s="244" t="s">
        <v>1</v>
      </c>
      <c r="F447" s="245" t="s">
        <v>376</v>
      </c>
      <c r="G447" s="243"/>
      <c r="H447" s="246">
        <v>0.71999999999999997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2" t="s">
        <v>141</v>
      </c>
      <c r="AU447" s="252" t="s">
        <v>85</v>
      </c>
      <c r="AV447" s="14" t="s">
        <v>87</v>
      </c>
      <c r="AW447" s="14" t="s">
        <v>34</v>
      </c>
      <c r="AX447" s="14" t="s">
        <v>77</v>
      </c>
      <c r="AY447" s="252" t="s">
        <v>124</v>
      </c>
    </row>
    <row r="448" s="13" customFormat="1">
      <c r="A448" s="13"/>
      <c r="B448" s="231"/>
      <c r="C448" s="232"/>
      <c r="D448" s="233" t="s">
        <v>141</v>
      </c>
      <c r="E448" s="234" t="s">
        <v>1</v>
      </c>
      <c r="F448" s="235" t="s">
        <v>176</v>
      </c>
      <c r="G448" s="232"/>
      <c r="H448" s="234" t="s">
        <v>1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1" t="s">
        <v>141</v>
      </c>
      <c r="AU448" s="241" t="s">
        <v>85</v>
      </c>
      <c r="AV448" s="13" t="s">
        <v>85</v>
      </c>
      <c r="AW448" s="13" t="s">
        <v>34</v>
      </c>
      <c r="AX448" s="13" t="s">
        <v>77</v>
      </c>
      <c r="AY448" s="241" t="s">
        <v>124</v>
      </c>
    </row>
    <row r="449" s="14" customFormat="1">
      <c r="A449" s="14"/>
      <c r="B449" s="242"/>
      <c r="C449" s="243"/>
      <c r="D449" s="233" t="s">
        <v>141</v>
      </c>
      <c r="E449" s="244" t="s">
        <v>1</v>
      </c>
      <c r="F449" s="245" t="s">
        <v>377</v>
      </c>
      <c r="G449" s="243"/>
      <c r="H449" s="246">
        <v>1.28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2" t="s">
        <v>141</v>
      </c>
      <c r="AU449" s="252" t="s">
        <v>85</v>
      </c>
      <c r="AV449" s="14" t="s">
        <v>87</v>
      </c>
      <c r="AW449" s="14" t="s">
        <v>34</v>
      </c>
      <c r="AX449" s="14" t="s">
        <v>77</v>
      </c>
      <c r="AY449" s="252" t="s">
        <v>124</v>
      </c>
    </row>
    <row r="450" s="13" customFormat="1">
      <c r="A450" s="13"/>
      <c r="B450" s="231"/>
      <c r="C450" s="232"/>
      <c r="D450" s="233" t="s">
        <v>141</v>
      </c>
      <c r="E450" s="234" t="s">
        <v>1</v>
      </c>
      <c r="F450" s="235" t="s">
        <v>178</v>
      </c>
      <c r="G450" s="232"/>
      <c r="H450" s="234" t="s">
        <v>1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141</v>
      </c>
      <c r="AU450" s="241" t="s">
        <v>85</v>
      </c>
      <c r="AV450" s="13" t="s">
        <v>85</v>
      </c>
      <c r="AW450" s="13" t="s">
        <v>34</v>
      </c>
      <c r="AX450" s="13" t="s">
        <v>77</v>
      </c>
      <c r="AY450" s="241" t="s">
        <v>124</v>
      </c>
    </row>
    <row r="451" s="14" customFormat="1">
      <c r="A451" s="14"/>
      <c r="B451" s="242"/>
      <c r="C451" s="243"/>
      <c r="D451" s="233" t="s">
        <v>141</v>
      </c>
      <c r="E451" s="244" t="s">
        <v>1</v>
      </c>
      <c r="F451" s="245" t="s">
        <v>378</v>
      </c>
      <c r="G451" s="243"/>
      <c r="H451" s="246">
        <v>1.3500000000000001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2" t="s">
        <v>141</v>
      </c>
      <c r="AU451" s="252" t="s">
        <v>85</v>
      </c>
      <c r="AV451" s="14" t="s">
        <v>87</v>
      </c>
      <c r="AW451" s="14" t="s">
        <v>34</v>
      </c>
      <c r="AX451" s="14" t="s">
        <v>77</v>
      </c>
      <c r="AY451" s="252" t="s">
        <v>124</v>
      </c>
    </row>
    <row r="452" s="13" customFormat="1">
      <c r="A452" s="13"/>
      <c r="B452" s="231"/>
      <c r="C452" s="232"/>
      <c r="D452" s="233" t="s">
        <v>141</v>
      </c>
      <c r="E452" s="234" t="s">
        <v>1</v>
      </c>
      <c r="F452" s="235" t="s">
        <v>180</v>
      </c>
      <c r="G452" s="232"/>
      <c r="H452" s="234" t="s">
        <v>1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1" t="s">
        <v>141</v>
      </c>
      <c r="AU452" s="241" t="s">
        <v>85</v>
      </c>
      <c r="AV452" s="13" t="s">
        <v>85</v>
      </c>
      <c r="AW452" s="13" t="s">
        <v>34</v>
      </c>
      <c r="AX452" s="13" t="s">
        <v>77</v>
      </c>
      <c r="AY452" s="241" t="s">
        <v>124</v>
      </c>
    </row>
    <row r="453" s="14" customFormat="1">
      <c r="A453" s="14"/>
      <c r="B453" s="242"/>
      <c r="C453" s="243"/>
      <c r="D453" s="233" t="s">
        <v>141</v>
      </c>
      <c r="E453" s="244" t="s">
        <v>1</v>
      </c>
      <c r="F453" s="245" t="s">
        <v>379</v>
      </c>
      <c r="G453" s="243"/>
      <c r="H453" s="246">
        <v>0.67500000000000004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2" t="s">
        <v>141</v>
      </c>
      <c r="AU453" s="252" t="s">
        <v>85</v>
      </c>
      <c r="AV453" s="14" t="s">
        <v>87</v>
      </c>
      <c r="AW453" s="14" t="s">
        <v>34</v>
      </c>
      <c r="AX453" s="14" t="s">
        <v>77</v>
      </c>
      <c r="AY453" s="252" t="s">
        <v>124</v>
      </c>
    </row>
    <row r="454" s="13" customFormat="1">
      <c r="A454" s="13"/>
      <c r="B454" s="231"/>
      <c r="C454" s="232"/>
      <c r="D454" s="233" t="s">
        <v>141</v>
      </c>
      <c r="E454" s="234" t="s">
        <v>1</v>
      </c>
      <c r="F454" s="235" t="s">
        <v>182</v>
      </c>
      <c r="G454" s="232"/>
      <c r="H454" s="234" t="s">
        <v>1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1" t="s">
        <v>141</v>
      </c>
      <c r="AU454" s="241" t="s">
        <v>85</v>
      </c>
      <c r="AV454" s="13" t="s">
        <v>85</v>
      </c>
      <c r="AW454" s="13" t="s">
        <v>34</v>
      </c>
      <c r="AX454" s="13" t="s">
        <v>77</v>
      </c>
      <c r="AY454" s="241" t="s">
        <v>124</v>
      </c>
    </row>
    <row r="455" s="14" customFormat="1">
      <c r="A455" s="14"/>
      <c r="B455" s="242"/>
      <c r="C455" s="243"/>
      <c r="D455" s="233" t="s">
        <v>141</v>
      </c>
      <c r="E455" s="244" t="s">
        <v>1</v>
      </c>
      <c r="F455" s="245" t="s">
        <v>380</v>
      </c>
      <c r="G455" s="243"/>
      <c r="H455" s="246">
        <v>2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2" t="s">
        <v>141</v>
      </c>
      <c r="AU455" s="252" t="s">
        <v>85</v>
      </c>
      <c r="AV455" s="14" t="s">
        <v>87</v>
      </c>
      <c r="AW455" s="14" t="s">
        <v>34</v>
      </c>
      <c r="AX455" s="14" t="s">
        <v>77</v>
      </c>
      <c r="AY455" s="252" t="s">
        <v>124</v>
      </c>
    </row>
    <row r="456" s="13" customFormat="1">
      <c r="A456" s="13"/>
      <c r="B456" s="231"/>
      <c r="C456" s="232"/>
      <c r="D456" s="233" t="s">
        <v>141</v>
      </c>
      <c r="E456" s="234" t="s">
        <v>1</v>
      </c>
      <c r="F456" s="235" t="s">
        <v>184</v>
      </c>
      <c r="G456" s="232"/>
      <c r="H456" s="234" t="s">
        <v>1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141</v>
      </c>
      <c r="AU456" s="241" t="s">
        <v>85</v>
      </c>
      <c r="AV456" s="13" t="s">
        <v>85</v>
      </c>
      <c r="AW456" s="13" t="s">
        <v>34</v>
      </c>
      <c r="AX456" s="13" t="s">
        <v>77</v>
      </c>
      <c r="AY456" s="241" t="s">
        <v>124</v>
      </c>
    </row>
    <row r="457" s="14" customFormat="1">
      <c r="A457" s="14"/>
      <c r="B457" s="242"/>
      <c r="C457" s="243"/>
      <c r="D457" s="233" t="s">
        <v>141</v>
      </c>
      <c r="E457" s="244" t="s">
        <v>1</v>
      </c>
      <c r="F457" s="245" t="s">
        <v>381</v>
      </c>
      <c r="G457" s="243"/>
      <c r="H457" s="246">
        <v>2.145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141</v>
      </c>
      <c r="AU457" s="252" t="s">
        <v>85</v>
      </c>
      <c r="AV457" s="14" t="s">
        <v>87</v>
      </c>
      <c r="AW457" s="14" t="s">
        <v>34</v>
      </c>
      <c r="AX457" s="14" t="s">
        <v>77</v>
      </c>
      <c r="AY457" s="252" t="s">
        <v>124</v>
      </c>
    </row>
    <row r="458" s="13" customFormat="1">
      <c r="A458" s="13"/>
      <c r="B458" s="231"/>
      <c r="C458" s="232"/>
      <c r="D458" s="233" t="s">
        <v>141</v>
      </c>
      <c r="E458" s="234" t="s">
        <v>1</v>
      </c>
      <c r="F458" s="235" t="s">
        <v>186</v>
      </c>
      <c r="G458" s="232"/>
      <c r="H458" s="234" t="s">
        <v>1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1" t="s">
        <v>141</v>
      </c>
      <c r="AU458" s="241" t="s">
        <v>85</v>
      </c>
      <c r="AV458" s="13" t="s">
        <v>85</v>
      </c>
      <c r="AW458" s="13" t="s">
        <v>34</v>
      </c>
      <c r="AX458" s="13" t="s">
        <v>77</v>
      </c>
      <c r="AY458" s="241" t="s">
        <v>124</v>
      </c>
    </row>
    <row r="459" s="14" customFormat="1">
      <c r="A459" s="14"/>
      <c r="B459" s="242"/>
      <c r="C459" s="243"/>
      <c r="D459" s="233" t="s">
        <v>141</v>
      </c>
      <c r="E459" s="244" t="s">
        <v>1</v>
      </c>
      <c r="F459" s="245" t="s">
        <v>382</v>
      </c>
      <c r="G459" s="243"/>
      <c r="H459" s="246">
        <v>6.9699999999999998</v>
      </c>
      <c r="I459" s="247"/>
      <c r="J459" s="243"/>
      <c r="K459" s="243"/>
      <c r="L459" s="248"/>
      <c r="M459" s="249"/>
      <c r="N459" s="250"/>
      <c r="O459" s="250"/>
      <c r="P459" s="250"/>
      <c r="Q459" s="250"/>
      <c r="R459" s="250"/>
      <c r="S459" s="250"/>
      <c r="T459" s="25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2" t="s">
        <v>141</v>
      </c>
      <c r="AU459" s="252" t="s">
        <v>85</v>
      </c>
      <c r="AV459" s="14" t="s">
        <v>87</v>
      </c>
      <c r="AW459" s="14" t="s">
        <v>34</v>
      </c>
      <c r="AX459" s="14" t="s">
        <v>77</v>
      </c>
      <c r="AY459" s="252" t="s">
        <v>124</v>
      </c>
    </row>
    <row r="460" s="13" customFormat="1">
      <c r="A460" s="13"/>
      <c r="B460" s="231"/>
      <c r="C460" s="232"/>
      <c r="D460" s="233" t="s">
        <v>141</v>
      </c>
      <c r="E460" s="234" t="s">
        <v>1</v>
      </c>
      <c r="F460" s="235" t="s">
        <v>188</v>
      </c>
      <c r="G460" s="232"/>
      <c r="H460" s="234" t="s">
        <v>1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1" t="s">
        <v>141</v>
      </c>
      <c r="AU460" s="241" t="s">
        <v>85</v>
      </c>
      <c r="AV460" s="13" t="s">
        <v>85</v>
      </c>
      <c r="AW460" s="13" t="s">
        <v>34</v>
      </c>
      <c r="AX460" s="13" t="s">
        <v>77</v>
      </c>
      <c r="AY460" s="241" t="s">
        <v>124</v>
      </c>
    </row>
    <row r="461" s="14" customFormat="1">
      <c r="A461" s="14"/>
      <c r="B461" s="242"/>
      <c r="C461" s="243"/>
      <c r="D461" s="233" t="s">
        <v>141</v>
      </c>
      <c r="E461" s="244" t="s">
        <v>1</v>
      </c>
      <c r="F461" s="245" t="s">
        <v>383</v>
      </c>
      <c r="G461" s="243"/>
      <c r="H461" s="246">
        <v>5.7750000000000004</v>
      </c>
      <c r="I461" s="247"/>
      <c r="J461" s="243"/>
      <c r="K461" s="243"/>
      <c r="L461" s="248"/>
      <c r="M461" s="249"/>
      <c r="N461" s="250"/>
      <c r="O461" s="250"/>
      <c r="P461" s="250"/>
      <c r="Q461" s="250"/>
      <c r="R461" s="250"/>
      <c r="S461" s="250"/>
      <c r="T461" s="25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2" t="s">
        <v>141</v>
      </c>
      <c r="AU461" s="252" t="s">
        <v>85</v>
      </c>
      <c r="AV461" s="14" t="s">
        <v>87</v>
      </c>
      <c r="AW461" s="14" t="s">
        <v>34</v>
      </c>
      <c r="AX461" s="14" t="s">
        <v>77</v>
      </c>
      <c r="AY461" s="252" t="s">
        <v>124</v>
      </c>
    </row>
    <row r="462" s="13" customFormat="1">
      <c r="A462" s="13"/>
      <c r="B462" s="231"/>
      <c r="C462" s="232"/>
      <c r="D462" s="233" t="s">
        <v>141</v>
      </c>
      <c r="E462" s="234" t="s">
        <v>1</v>
      </c>
      <c r="F462" s="235" t="s">
        <v>190</v>
      </c>
      <c r="G462" s="232"/>
      <c r="H462" s="234" t="s">
        <v>1</v>
      </c>
      <c r="I462" s="236"/>
      <c r="J462" s="232"/>
      <c r="K462" s="232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141</v>
      </c>
      <c r="AU462" s="241" t="s">
        <v>85</v>
      </c>
      <c r="AV462" s="13" t="s">
        <v>85</v>
      </c>
      <c r="AW462" s="13" t="s">
        <v>34</v>
      </c>
      <c r="AX462" s="13" t="s">
        <v>77</v>
      </c>
      <c r="AY462" s="241" t="s">
        <v>124</v>
      </c>
    </row>
    <row r="463" s="14" customFormat="1">
      <c r="A463" s="14"/>
      <c r="B463" s="242"/>
      <c r="C463" s="243"/>
      <c r="D463" s="233" t="s">
        <v>141</v>
      </c>
      <c r="E463" s="244" t="s">
        <v>1</v>
      </c>
      <c r="F463" s="245" t="s">
        <v>384</v>
      </c>
      <c r="G463" s="243"/>
      <c r="H463" s="246">
        <v>0.375</v>
      </c>
      <c r="I463" s="247"/>
      <c r="J463" s="243"/>
      <c r="K463" s="243"/>
      <c r="L463" s="248"/>
      <c r="M463" s="249"/>
      <c r="N463" s="250"/>
      <c r="O463" s="250"/>
      <c r="P463" s="250"/>
      <c r="Q463" s="250"/>
      <c r="R463" s="250"/>
      <c r="S463" s="250"/>
      <c r="T463" s="25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2" t="s">
        <v>141</v>
      </c>
      <c r="AU463" s="252" t="s">
        <v>85</v>
      </c>
      <c r="AV463" s="14" t="s">
        <v>87</v>
      </c>
      <c r="AW463" s="14" t="s">
        <v>34</v>
      </c>
      <c r="AX463" s="14" t="s">
        <v>77</v>
      </c>
      <c r="AY463" s="252" t="s">
        <v>124</v>
      </c>
    </row>
    <row r="464" s="13" customFormat="1">
      <c r="A464" s="13"/>
      <c r="B464" s="231"/>
      <c r="C464" s="232"/>
      <c r="D464" s="233" t="s">
        <v>141</v>
      </c>
      <c r="E464" s="234" t="s">
        <v>1</v>
      </c>
      <c r="F464" s="235" t="s">
        <v>192</v>
      </c>
      <c r="G464" s="232"/>
      <c r="H464" s="234" t="s">
        <v>1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1" t="s">
        <v>141</v>
      </c>
      <c r="AU464" s="241" t="s">
        <v>85</v>
      </c>
      <c r="AV464" s="13" t="s">
        <v>85</v>
      </c>
      <c r="AW464" s="13" t="s">
        <v>34</v>
      </c>
      <c r="AX464" s="13" t="s">
        <v>77</v>
      </c>
      <c r="AY464" s="241" t="s">
        <v>124</v>
      </c>
    </row>
    <row r="465" s="14" customFormat="1">
      <c r="A465" s="14"/>
      <c r="B465" s="242"/>
      <c r="C465" s="243"/>
      <c r="D465" s="233" t="s">
        <v>141</v>
      </c>
      <c r="E465" s="244" t="s">
        <v>1</v>
      </c>
      <c r="F465" s="245" t="s">
        <v>385</v>
      </c>
      <c r="G465" s="243"/>
      <c r="H465" s="246">
        <v>11.6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2" t="s">
        <v>141</v>
      </c>
      <c r="AU465" s="252" t="s">
        <v>85</v>
      </c>
      <c r="AV465" s="14" t="s">
        <v>87</v>
      </c>
      <c r="AW465" s="14" t="s">
        <v>34</v>
      </c>
      <c r="AX465" s="14" t="s">
        <v>77</v>
      </c>
      <c r="AY465" s="252" t="s">
        <v>124</v>
      </c>
    </row>
    <row r="466" s="13" customFormat="1">
      <c r="A466" s="13"/>
      <c r="B466" s="231"/>
      <c r="C466" s="232"/>
      <c r="D466" s="233" t="s">
        <v>141</v>
      </c>
      <c r="E466" s="234" t="s">
        <v>1</v>
      </c>
      <c r="F466" s="235" t="s">
        <v>194</v>
      </c>
      <c r="G466" s="232"/>
      <c r="H466" s="234" t="s">
        <v>1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141</v>
      </c>
      <c r="AU466" s="241" t="s">
        <v>85</v>
      </c>
      <c r="AV466" s="13" t="s">
        <v>85</v>
      </c>
      <c r="AW466" s="13" t="s">
        <v>34</v>
      </c>
      <c r="AX466" s="13" t="s">
        <v>77</v>
      </c>
      <c r="AY466" s="241" t="s">
        <v>124</v>
      </c>
    </row>
    <row r="467" s="14" customFormat="1">
      <c r="A467" s="14"/>
      <c r="B467" s="242"/>
      <c r="C467" s="243"/>
      <c r="D467" s="233" t="s">
        <v>141</v>
      </c>
      <c r="E467" s="244" t="s">
        <v>1</v>
      </c>
      <c r="F467" s="245" t="s">
        <v>386</v>
      </c>
      <c r="G467" s="243"/>
      <c r="H467" s="246">
        <v>3.77</v>
      </c>
      <c r="I467" s="247"/>
      <c r="J467" s="243"/>
      <c r="K467" s="243"/>
      <c r="L467" s="248"/>
      <c r="M467" s="249"/>
      <c r="N467" s="250"/>
      <c r="O467" s="250"/>
      <c r="P467" s="250"/>
      <c r="Q467" s="250"/>
      <c r="R467" s="250"/>
      <c r="S467" s="250"/>
      <c r="T467" s="25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2" t="s">
        <v>141</v>
      </c>
      <c r="AU467" s="252" t="s">
        <v>85</v>
      </c>
      <c r="AV467" s="14" t="s">
        <v>87</v>
      </c>
      <c r="AW467" s="14" t="s">
        <v>34</v>
      </c>
      <c r="AX467" s="14" t="s">
        <v>77</v>
      </c>
      <c r="AY467" s="252" t="s">
        <v>124</v>
      </c>
    </row>
    <row r="468" s="15" customFormat="1">
      <c r="A468" s="15"/>
      <c r="B468" s="253"/>
      <c r="C468" s="254"/>
      <c r="D468" s="233" t="s">
        <v>141</v>
      </c>
      <c r="E468" s="255" t="s">
        <v>1</v>
      </c>
      <c r="F468" s="256" t="s">
        <v>196</v>
      </c>
      <c r="G468" s="254"/>
      <c r="H468" s="257">
        <v>248.36000000000001</v>
      </c>
      <c r="I468" s="258"/>
      <c r="J468" s="254"/>
      <c r="K468" s="254"/>
      <c r="L468" s="259"/>
      <c r="M468" s="260"/>
      <c r="N468" s="261"/>
      <c r="O468" s="261"/>
      <c r="P468" s="261"/>
      <c r="Q468" s="261"/>
      <c r="R468" s="261"/>
      <c r="S468" s="261"/>
      <c r="T468" s="262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3" t="s">
        <v>141</v>
      </c>
      <c r="AU468" s="263" t="s">
        <v>85</v>
      </c>
      <c r="AV468" s="15" t="s">
        <v>130</v>
      </c>
      <c r="AW468" s="15" t="s">
        <v>34</v>
      </c>
      <c r="AX468" s="15" t="s">
        <v>85</v>
      </c>
      <c r="AY468" s="263" t="s">
        <v>124</v>
      </c>
    </row>
    <row r="469" s="2" customFormat="1" ht="49.05" customHeight="1">
      <c r="A469" s="38"/>
      <c r="B469" s="39"/>
      <c r="C469" s="217" t="s">
        <v>199</v>
      </c>
      <c r="D469" s="217" t="s">
        <v>126</v>
      </c>
      <c r="E469" s="218" t="s">
        <v>387</v>
      </c>
      <c r="F469" s="219" t="s">
        <v>388</v>
      </c>
      <c r="G469" s="220" t="s">
        <v>389</v>
      </c>
      <c r="H469" s="221">
        <v>3385</v>
      </c>
      <c r="I469" s="222"/>
      <c r="J469" s="223">
        <f>ROUND(I469*H469,2)</f>
        <v>0</v>
      </c>
      <c r="K469" s="224"/>
      <c r="L469" s="44"/>
      <c r="M469" s="225" t="s">
        <v>1</v>
      </c>
      <c r="N469" s="226" t="s">
        <v>42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130</v>
      </c>
      <c r="AT469" s="229" t="s">
        <v>126</v>
      </c>
      <c r="AU469" s="229" t="s">
        <v>85</v>
      </c>
      <c r="AY469" s="17" t="s">
        <v>124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85</v>
      </c>
      <c r="BK469" s="230">
        <f>ROUND(I469*H469,2)</f>
        <v>0</v>
      </c>
      <c r="BL469" s="17" t="s">
        <v>130</v>
      </c>
      <c r="BM469" s="229" t="s">
        <v>390</v>
      </c>
    </row>
    <row r="470" s="13" customFormat="1">
      <c r="A470" s="13"/>
      <c r="B470" s="231"/>
      <c r="C470" s="232"/>
      <c r="D470" s="233" t="s">
        <v>141</v>
      </c>
      <c r="E470" s="234" t="s">
        <v>1</v>
      </c>
      <c r="F470" s="235" t="s">
        <v>391</v>
      </c>
      <c r="G470" s="232"/>
      <c r="H470" s="234" t="s">
        <v>1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1" t="s">
        <v>141</v>
      </c>
      <c r="AU470" s="241" t="s">
        <v>85</v>
      </c>
      <c r="AV470" s="13" t="s">
        <v>85</v>
      </c>
      <c r="AW470" s="13" t="s">
        <v>34</v>
      </c>
      <c r="AX470" s="13" t="s">
        <v>77</v>
      </c>
      <c r="AY470" s="241" t="s">
        <v>124</v>
      </c>
    </row>
    <row r="471" s="14" customFormat="1">
      <c r="A471" s="14"/>
      <c r="B471" s="242"/>
      <c r="C471" s="243"/>
      <c r="D471" s="233" t="s">
        <v>141</v>
      </c>
      <c r="E471" s="244" t="s">
        <v>1</v>
      </c>
      <c r="F471" s="245" t="s">
        <v>392</v>
      </c>
      <c r="G471" s="243"/>
      <c r="H471" s="246">
        <v>1695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2" t="s">
        <v>141</v>
      </c>
      <c r="AU471" s="252" t="s">
        <v>85</v>
      </c>
      <c r="AV471" s="14" t="s">
        <v>87</v>
      </c>
      <c r="AW471" s="14" t="s">
        <v>34</v>
      </c>
      <c r="AX471" s="14" t="s">
        <v>77</v>
      </c>
      <c r="AY471" s="252" t="s">
        <v>124</v>
      </c>
    </row>
    <row r="472" s="13" customFormat="1">
      <c r="A472" s="13"/>
      <c r="B472" s="231"/>
      <c r="C472" s="232"/>
      <c r="D472" s="233" t="s">
        <v>141</v>
      </c>
      <c r="E472" s="234" t="s">
        <v>1</v>
      </c>
      <c r="F472" s="235" t="s">
        <v>393</v>
      </c>
      <c r="G472" s="232"/>
      <c r="H472" s="234" t="s">
        <v>1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1" t="s">
        <v>141</v>
      </c>
      <c r="AU472" s="241" t="s">
        <v>85</v>
      </c>
      <c r="AV472" s="13" t="s">
        <v>85</v>
      </c>
      <c r="AW472" s="13" t="s">
        <v>34</v>
      </c>
      <c r="AX472" s="13" t="s">
        <v>77</v>
      </c>
      <c r="AY472" s="241" t="s">
        <v>124</v>
      </c>
    </row>
    <row r="473" s="14" customFormat="1">
      <c r="A473" s="14"/>
      <c r="B473" s="242"/>
      <c r="C473" s="243"/>
      <c r="D473" s="233" t="s">
        <v>141</v>
      </c>
      <c r="E473" s="244" t="s">
        <v>1</v>
      </c>
      <c r="F473" s="245" t="s">
        <v>394</v>
      </c>
      <c r="G473" s="243"/>
      <c r="H473" s="246">
        <v>840</v>
      </c>
      <c r="I473" s="247"/>
      <c r="J473" s="243"/>
      <c r="K473" s="243"/>
      <c r="L473" s="248"/>
      <c r="M473" s="249"/>
      <c r="N473" s="250"/>
      <c r="O473" s="250"/>
      <c r="P473" s="250"/>
      <c r="Q473" s="250"/>
      <c r="R473" s="250"/>
      <c r="S473" s="250"/>
      <c r="T473" s="25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2" t="s">
        <v>141</v>
      </c>
      <c r="AU473" s="252" t="s">
        <v>85</v>
      </c>
      <c r="AV473" s="14" t="s">
        <v>87</v>
      </c>
      <c r="AW473" s="14" t="s">
        <v>34</v>
      </c>
      <c r="AX473" s="14" t="s">
        <v>77</v>
      </c>
      <c r="AY473" s="252" t="s">
        <v>124</v>
      </c>
    </row>
    <row r="474" s="13" customFormat="1">
      <c r="A474" s="13"/>
      <c r="B474" s="231"/>
      <c r="C474" s="232"/>
      <c r="D474" s="233" t="s">
        <v>141</v>
      </c>
      <c r="E474" s="234" t="s">
        <v>1</v>
      </c>
      <c r="F474" s="235" t="s">
        <v>395</v>
      </c>
      <c r="G474" s="232"/>
      <c r="H474" s="234" t="s">
        <v>1</v>
      </c>
      <c r="I474" s="236"/>
      <c r="J474" s="232"/>
      <c r="K474" s="232"/>
      <c r="L474" s="237"/>
      <c r="M474" s="238"/>
      <c r="N474" s="239"/>
      <c r="O474" s="239"/>
      <c r="P474" s="239"/>
      <c r="Q474" s="239"/>
      <c r="R474" s="239"/>
      <c r="S474" s="239"/>
      <c r="T474" s="240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1" t="s">
        <v>141</v>
      </c>
      <c r="AU474" s="241" t="s">
        <v>85</v>
      </c>
      <c r="AV474" s="13" t="s">
        <v>85</v>
      </c>
      <c r="AW474" s="13" t="s">
        <v>34</v>
      </c>
      <c r="AX474" s="13" t="s">
        <v>77</v>
      </c>
      <c r="AY474" s="241" t="s">
        <v>124</v>
      </c>
    </row>
    <row r="475" s="14" customFormat="1">
      <c r="A475" s="14"/>
      <c r="B475" s="242"/>
      <c r="C475" s="243"/>
      <c r="D475" s="233" t="s">
        <v>141</v>
      </c>
      <c r="E475" s="244" t="s">
        <v>1</v>
      </c>
      <c r="F475" s="245" t="s">
        <v>396</v>
      </c>
      <c r="G475" s="243"/>
      <c r="H475" s="246">
        <v>850</v>
      </c>
      <c r="I475" s="247"/>
      <c r="J475" s="243"/>
      <c r="K475" s="243"/>
      <c r="L475" s="248"/>
      <c r="M475" s="249"/>
      <c r="N475" s="250"/>
      <c r="O475" s="250"/>
      <c r="P475" s="250"/>
      <c r="Q475" s="250"/>
      <c r="R475" s="250"/>
      <c r="S475" s="250"/>
      <c r="T475" s="25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2" t="s">
        <v>141</v>
      </c>
      <c r="AU475" s="252" t="s">
        <v>85</v>
      </c>
      <c r="AV475" s="14" t="s">
        <v>87</v>
      </c>
      <c r="AW475" s="14" t="s">
        <v>34</v>
      </c>
      <c r="AX475" s="14" t="s">
        <v>77</v>
      </c>
      <c r="AY475" s="252" t="s">
        <v>124</v>
      </c>
    </row>
    <row r="476" s="15" customFormat="1">
      <c r="A476" s="15"/>
      <c r="B476" s="253"/>
      <c r="C476" s="254"/>
      <c r="D476" s="233" t="s">
        <v>141</v>
      </c>
      <c r="E476" s="255" t="s">
        <v>1</v>
      </c>
      <c r="F476" s="256" t="s">
        <v>196</v>
      </c>
      <c r="G476" s="254"/>
      <c r="H476" s="257">
        <v>3385</v>
      </c>
      <c r="I476" s="258"/>
      <c r="J476" s="254"/>
      <c r="K476" s="254"/>
      <c r="L476" s="259"/>
      <c r="M476" s="260"/>
      <c r="N476" s="261"/>
      <c r="O476" s="261"/>
      <c r="P476" s="261"/>
      <c r="Q476" s="261"/>
      <c r="R476" s="261"/>
      <c r="S476" s="261"/>
      <c r="T476" s="262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3" t="s">
        <v>141</v>
      </c>
      <c r="AU476" s="263" t="s">
        <v>85</v>
      </c>
      <c r="AV476" s="15" t="s">
        <v>130</v>
      </c>
      <c r="AW476" s="15" t="s">
        <v>34</v>
      </c>
      <c r="AX476" s="15" t="s">
        <v>85</v>
      </c>
      <c r="AY476" s="263" t="s">
        <v>124</v>
      </c>
    </row>
    <row r="477" s="2" customFormat="1" ht="37.8" customHeight="1">
      <c r="A477" s="38"/>
      <c r="B477" s="39"/>
      <c r="C477" s="217" t="s">
        <v>397</v>
      </c>
      <c r="D477" s="217" t="s">
        <v>126</v>
      </c>
      <c r="E477" s="218" t="s">
        <v>398</v>
      </c>
      <c r="F477" s="219" t="s">
        <v>399</v>
      </c>
      <c r="G477" s="220" t="s">
        <v>389</v>
      </c>
      <c r="H477" s="221">
        <v>3385</v>
      </c>
      <c r="I477" s="222"/>
      <c r="J477" s="223">
        <f>ROUND(I477*H477,2)</f>
        <v>0</v>
      </c>
      <c r="K477" s="224"/>
      <c r="L477" s="44"/>
      <c r="M477" s="225" t="s">
        <v>1</v>
      </c>
      <c r="N477" s="226" t="s">
        <v>42</v>
      </c>
      <c r="O477" s="91"/>
      <c r="P477" s="227">
        <f>O477*H477</f>
        <v>0</v>
      </c>
      <c r="Q477" s="227">
        <v>0</v>
      </c>
      <c r="R477" s="227">
        <f>Q477*H477</f>
        <v>0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130</v>
      </c>
      <c r="AT477" s="229" t="s">
        <v>126</v>
      </c>
      <c r="AU477" s="229" t="s">
        <v>85</v>
      </c>
      <c r="AY477" s="17" t="s">
        <v>124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85</v>
      </c>
      <c r="BK477" s="230">
        <f>ROUND(I477*H477,2)</f>
        <v>0</v>
      </c>
      <c r="BL477" s="17" t="s">
        <v>130</v>
      </c>
      <c r="BM477" s="229" t="s">
        <v>400</v>
      </c>
    </row>
    <row r="478" s="13" customFormat="1">
      <c r="A478" s="13"/>
      <c r="B478" s="231"/>
      <c r="C478" s="232"/>
      <c r="D478" s="233" t="s">
        <v>141</v>
      </c>
      <c r="E478" s="234" t="s">
        <v>1</v>
      </c>
      <c r="F478" s="235" t="s">
        <v>391</v>
      </c>
      <c r="G478" s="232"/>
      <c r="H478" s="234" t="s">
        <v>1</v>
      </c>
      <c r="I478" s="236"/>
      <c r="J478" s="232"/>
      <c r="K478" s="232"/>
      <c r="L478" s="237"/>
      <c r="M478" s="238"/>
      <c r="N478" s="239"/>
      <c r="O478" s="239"/>
      <c r="P478" s="239"/>
      <c r="Q478" s="239"/>
      <c r="R478" s="239"/>
      <c r="S478" s="239"/>
      <c r="T478" s="24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1" t="s">
        <v>141</v>
      </c>
      <c r="AU478" s="241" t="s">
        <v>85</v>
      </c>
      <c r="AV478" s="13" t="s">
        <v>85</v>
      </c>
      <c r="AW478" s="13" t="s">
        <v>34</v>
      </c>
      <c r="AX478" s="13" t="s">
        <v>77</v>
      </c>
      <c r="AY478" s="241" t="s">
        <v>124</v>
      </c>
    </row>
    <row r="479" s="14" customFormat="1">
      <c r="A479" s="14"/>
      <c r="B479" s="242"/>
      <c r="C479" s="243"/>
      <c r="D479" s="233" t="s">
        <v>141</v>
      </c>
      <c r="E479" s="244" t="s">
        <v>1</v>
      </c>
      <c r="F479" s="245" t="s">
        <v>392</v>
      </c>
      <c r="G479" s="243"/>
      <c r="H479" s="246">
        <v>1695</v>
      </c>
      <c r="I479" s="247"/>
      <c r="J479" s="243"/>
      <c r="K479" s="243"/>
      <c r="L479" s="248"/>
      <c r="M479" s="249"/>
      <c r="N479" s="250"/>
      <c r="O479" s="250"/>
      <c r="P479" s="250"/>
      <c r="Q479" s="250"/>
      <c r="R479" s="250"/>
      <c r="S479" s="250"/>
      <c r="T479" s="25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2" t="s">
        <v>141</v>
      </c>
      <c r="AU479" s="252" t="s">
        <v>85</v>
      </c>
      <c r="AV479" s="14" t="s">
        <v>87</v>
      </c>
      <c r="AW479" s="14" t="s">
        <v>34</v>
      </c>
      <c r="AX479" s="14" t="s">
        <v>77</v>
      </c>
      <c r="AY479" s="252" t="s">
        <v>124</v>
      </c>
    </row>
    <row r="480" s="13" customFormat="1">
      <c r="A480" s="13"/>
      <c r="B480" s="231"/>
      <c r="C480" s="232"/>
      <c r="D480" s="233" t="s">
        <v>141</v>
      </c>
      <c r="E480" s="234" t="s">
        <v>1</v>
      </c>
      <c r="F480" s="235" t="s">
        <v>393</v>
      </c>
      <c r="G480" s="232"/>
      <c r="H480" s="234" t="s">
        <v>1</v>
      </c>
      <c r="I480" s="236"/>
      <c r="J480" s="232"/>
      <c r="K480" s="232"/>
      <c r="L480" s="237"/>
      <c r="M480" s="238"/>
      <c r="N480" s="239"/>
      <c r="O480" s="239"/>
      <c r="P480" s="239"/>
      <c r="Q480" s="239"/>
      <c r="R480" s="239"/>
      <c r="S480" s="239"/>
      <c r="T480" s="24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1" t="s">
        <v>141</v>
      </c>
      <c r="AU480" s="241" t="s">
        <v>85</v>
      </c>
      <c r="AV480" s="13" t="s">
        <v>85</v>
      </c>
      <c r="AW480" s="13" t="s">
        <v>34</v>
      </c>
      <c r="AX480" s="13" t="s">
        <v>77</v>
      </c>
      <c r="AY480" s="241" t="s">
        <v>124</v>
      </c>
    </row>
    <row r="481" s="14" customFormat="1">
      <c r="A481" s="14"/>
      <c r="B481" s="242"/>
      <c r="C481" s="243"/>
      <c r="D481" s="233" t="s">
        <v>141</v>
      </c>
      <c r="E481" s="244" t="s">
        <v>1</v>
      </c>
      <c r="F481" s="245" t="s">
        <v>394</v>
      </c>
      <c r="G481" s="243"/>
      <c r="H481" s="246">
        <v>840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2" t="s">
        <v>141</v>
      </c>
      <c r="AU481" s="252" t="s">
        <v>85</v>
      </c>
      <c r="AV481" s="14" t="s">
        <v>87</v>
      </c>
      <c r="AW481" s="14" t="s">
        <v>34</v>
      </c>
      <c r="AX481" s="14" t="s">
        <v>77</v>
      </c>
      <c r="AY481" s="252" t="s">
        <v>124</v>
      </c>
    </row>
    <row r="482" s="13" customFormat="1">
      <c r="A482" s="13"/>
      <c r="B482" s="231"/>
      <c r="C482" s="232"/>
      <c r="D482" s="233" t="s">
        <v>141</v>
      </c>
      <c r="E482" s="234" t="s">
        <v>1</v>
      </c>
      <c r="F482" s="235" t="s">
        <v>395</v>
      </c>
      <c r="G482" s="232"/>
      <c r="H482" s="234" t="s">
        <v>1</v>
      </c>
      <c r="I482" s="236"/>
      <c r="J482" s="232"/>
      <c r="K482" s="232"/>
      <c r="L482" s="237"/>
      <c r="M482" s="238"/>
      <c r="N482" s="239"/>
      <c r="O482" s="239"/>
      <c r="P482" s="239"/>
      <c r="Q482" s="239"/>
      <c r="R482" s="239"/>
      <c r="S482" s="239"/>
      <c r="T482" s="24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1" t="s">
        <v>141</v>
      </c>
      <c r="AU482" s="241" t="s">
        <v>85</v>
      </c>
      <c r="AV482" s="13" t="s">
        <v>85</v>
      </c>
      <c r="AW482" s="13" t="s">
        <v>34</v>
      </c>
      <c r="AX482" s="13" t="s">
        <v>77</v>
      </c>
      <c r="AY482" s="241" t="s">
        <v>124</v>
      </c>
    </row>
    <row r="483" s="14" customFormat="1">
      <c r="A483" s="14"/>
      <c r="B483" s="242"/>
      <c r="C483" s="243"/>
      <c r="D483" s="233" t="s">
        <v>141</v>
      </c>
      <c r="E483" s="244" t="s">
        <v>1</v>
      </c>
      <c r="F483" s="245" t="s">
        <v>396</v>
      </c>
      <c r="G483" s="243"/>
      <c r="H483" s="246">
        <v>850</v>
      </c>
      <c r="I483" s="247"/>
      <c r="J483" s="243"/>
      <c r="K483" s="243"/>
      <c r="L483" s="248"/>
      <c r="M483" s="249"/>
      <c r="N483" s="250"/>
      <c r="O483" s="250"/>
      <c r="P483" s="250"/>
      <c r="Q483" s="250"/>
      <c r="R483" s="250"/>
      <c r="S483" s="250"/>
      <c r="T483" s="25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2" t="s">
        <v>141</v>
      </c>
      <c r="AU483" s="252" t="s">
        <v>85</v>
      </c>
      <c r="AV483" s="14" t="s">
        <v>87</v>
      </c>
      <c r="AW483" s="14" t="s">
        <v>34</v>
      </c>
      <c r="AX483" s="14" t="s">
        <v>77</v>
      </c>
      <c r="AY483" s="252" t="s">
        <v>124</v>
      </c>
    </row>
    <row r="484" s="15" customFormat="1">
      <c r="A484" s="15"/>
      <c r="B484" s="253"/>
      <c r="C484" s="254"/>
      <c r="D484" s="233" t="s">
        <v>141</v>
      </c>
      <c r="E484" s="255" t="s">
        <v>1</v>
      </c>
      <c r="F484" s="256" t="s">
        <v>196</v>
      </c>
      <c r="G484" s="254"/>
      <c r="H484" s="257">
        <v>3385</v>
      </c>
      <c r="I484" s="258"/>
      <c r="J484" s="254"/>
      <c r="K484" s="254"/>
      <c r="L484" s="259"/>
      <c r="M484" s="260"/>
      <c r="N484" s="261"/>
      <c r="O484" s="261"/>
      <c r="P484" s="261"/>
      <c r="Q484" s="261"/>
      <c r="R484" s="261"/>
      <c r="S484" s="261"/>
      <c r="T484" s="262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3" t="s">
        <v>141</v>
      </c>
      <c r="AU484" s="263" t="s">
        <v>85</v>
      </c>
      <c r="AV484" s="15" t="s">
        <v>130</v>
      </c>
      <c r="AW484" s="15" t="s">
        <v>34</v>
      </c>
      <c r="AX484" s="15" t="s">
        <v>85</v>
      </c>
      <c r="AY484" s="263" t="s">
        <v>124</v>
      </c>
    </row>
    <row r="485" s="2" customFormat="1" ht="16.5" customHeight="1">
      <c r="A485" s="38"/>
      <c r="B485" s="39"/>
      <c r="C485" s="268" t="s">
        <v>305</v>
      </c>
      <c r="D485" s="268" t="s">
        <v>401</v>
      </c>
      <c r="E485" s="269" t="s">
        <v>402</v>
      </c>
      <c r="F485" s="270" t="s">
        <v>403</v>
      </c>
      <c r="G485" s="271" t="s">
        <v>404</v>
      </c>
      <c r="H485" s="272">
        <v>67.700000000000003</v>
      </c>
      <c r="I485" s="273"/>
      <c r="J485" s="274">
        <f>ROUND(I485*H485,2)</f>
        <v>0</v>
      </c>
      <c r="K485" s="275"/>
      <c r="L485" s="276"/>
      <c r="M485" s="277" t="s">
        <v>1</v>
      </c>
      <c r="N485" s="278" t="s">
        <v>42</v>
      </c>
      <c r="O485" s="91"/>
      <c r="P485" s="227">
        <f>O485*H485</f>
        <v>0</v>
      </c>
      <c r="Q485" s="227">
        <v>0.001</v>
      </c>
      <c r="R485" s="227">
        <f>Q485*H485</f>
        <v>0.06770000000000001</v>
      </c>
      <c r="S485" s="227">
        <v>0</v>
      </c>
      <c r="T485" s="22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9" t="s">
        <v>131</v>
      </c>
      <c r="AT485" s="229" t="s">
        <v>401</v>
      </c>
      <c r="AU485" s="229" t="s">
        <v>85</v>
      </c>
      <c r="AY485" s="17" t="s">
        <v>124</v>
      </c>
      <c r="BE485" s="230">
        <f>IF(N485="základní",J485,0)</f>
        <v>0</v>
      </c>
      <c r="BF485" s="230">
        <f>IF(N485="snížená",J485,0)</f>
        <v>0</v>
      </c>
      <c r="BG485" s="230">
        <f>IF(N485="zákl. přenesená",J485,0)</f>
        <v>0</v>
      </c>
      <c r="BH485" s="230">
        <f>IF(N485="sníž. přenesená",J485,0)</f>
        <v>0</v>
      </c>
      <c r="BI485" s="230">
        <f>IF(N485="nulová",J485,0)</f>
        <v>0</v>
      </c>
      <c r="BJ485" s="17" t="s">
        <v>85</v>
      </c>
      <c r="BK485" s="230">
        <f>ROUND(I485*H485,2)</f>
        <v>0</v>
      </c>
      <c r="BL485" s="17" t="s">
        <v>130</v>
      </c>
      <c r="BM485" s="229" t="s">
        <v>405</v>
      </c>
    </row>
    <row r="486" s="14" customFormat="1">
      <c r="A486" s="14"/>
      <c r="B486" s="242"/>
      <c r="C486" s="243"/>
      <c r="D486" s="233" t="s">
        <v>141</v>
      </c>
      <c r="E486" s="243"/>
      <c r="F486" s="245" t="s">
        <v>406</v>
      </c>
      <c r="G486" s="243"/>
      <c r="H486" s="246">
        <v>67.700000000000003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2" t="s">
        <v>141</v>
      </c>
      <c r="AU486" s="252" t="s">
        <v>85</v>
      </c>
      <c r="AV486" s="14" t="s">
        <v>87</v>
      </c>
      <c r="AW486" s="14" t="s">
        <v>4</v>
      </c>
      <c r="AX486" s="14" t="s">
        <v>85</v>
      </c>
      <c r="AY486" s="252" t="s">
        <v>124</v>
      </c>
    </row>
    <row r="487" s="12" customFormat="1" ht="25.92" customHeight="1">
      <c r="A487" s="12"/>
      <c r="B487" s="203"/>
      <c r="C487" s="204"/>
      <c r="D487" s="205" t="s">
        <v>76</v>
      </c>
      <c r="E487" s="206" t="s">
        <v>130</v>
      </c>
      <c r="F487" s="206" t="s">
        <v>407</v>
      </c>
      <c r="G487" s="204"/>
      <c r="H487" s="204"/>
      <c r="I487" s="207"/>
      <c r="J487" s="208">
        <f>BK487</f>
        <v>0</v>
      </c>
      <c r="K487" s="204"/>
      <c r="L487" s="209"/>
      <c r="M487" s="210"/>
      <c r="N487" s="211"/>
      <c r="O487" s="211"/>
      <c r="P487" s="212">
        <f>SUM(P488:P524)</f>
        <v>0</v>
      </c>
      <c r="Q487" s="211"/>
      <c r="R487" s="212">
        <f>SUM(R488:R524)</f>
        <v>2019.3662208000001</v>
      </c>
      <c r="S487" s="211"/>
      <c r="T487" s="213">
        <f>SUM(T488:T524)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4" t="s">
        <v>85</v>
      </c>
      <c r="AT487" s="215" t="s">
        <v>76</v>
      </c>
      <c r="AU487" s="215" t="s">
        <v>77</v>
      </c>
      <c r="AY487" s="214" t="s">
        <v>124</v>
      </c>
      <c r="BK487" s="216">
        <f>SUM(BK488:BK524)</f>
        <v>0</v>
      </c>
    </row>
    <row r="488" s="2" customFormat="1" ht="37.8" customHeight="1">
      <c r="A488" s="38"/>
      <c r="B488" s="39"/>
      <c r="C488" s="217" t="s">
        <v>408</v>
      </c>
      <c r="D488" s="217" t="s">
        <v>126</v>
      </c>
      <c r="E488" s="218" t="s">
        <v>409</v>
      </c>
      <c r="F488" s="219" t="s">
        <v>410</v>
      </c>
      <c r="G488" s="220" t="s">
        <v>139</v>
      </c>
      <c r="H488" s="221">
        <v>396</v>
      </c>
      <c r="I488" s="222"/>
      <c r="J488" s="223">
        <f>ROUND(I488*H488,2)</f>
        <v>0</v>
      </c>
      <c r="K488" s="224"/>
      <c r="L488" s="44"/>
      <c r="M488" s="225" t="s">
        <v>1</v>
      </c>
      <c r="N488" s="226" t="s">
        <v>42</v>
      </c>
      <c r="O488" s="91"/>
      <c r="P488" s="227">
        <f>O488*H488</f>
        <v>0</v>
      </c>
      <c r="Q488" s="227">
        <v>2.4340799999999998</v>
      </c>
      <c r="R488" s="227">
        <f>Q488*H488</f>
        <v>963.89567999999997</v>
      </c>
      <c r="S488" s="227">
        <v>0</v>
      </c>
      <c r="T488" s="22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130</v>
      </c>
      <c r="AT488" s="229" t="s">
        <v>126</v>
      </c>
      <c r="AU488" s="229" t="s">
        <v>85</v>
      </c>
      <c r="AY488" s="17" t="s">
        <v>124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85</v>
      </c>
      <c r="BK488" s="230">
        <f>ROUND(I488*H488,2)</f>
        <v>0</v>
      </c>
      <c r="BL488" s="17" t="s">
        <v>130</v>
      </c>
      <c r="BM488" s="229" t="s">
        <v>411</v>
      </c>
    </row>
    <row r="489" s="2" customFormat="1">
      <c r="A489" s="38"/>
      <c r="B489" s="39"/>
      <c r="C489" s="40"/>
      <c r="D489" s="233" t="s">
        <v>290</v>
      </c>
      <c r="E489" s="40"/>
      <c r="F489" s="264" t="s">
        <v>412</v>
      </c>
      <c r="G489" s="40"/>
      <c r="H489" s="40"/>
      <c r="I489" s="265"/>
      <c r="J489" s="40"/>
      <c r="K489" s="40"/>
      <c r="L489" s="44"/>
      <c r="M489" s="266"/>
      <c r="N489" s="267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290</v>
      </c>
      <c r="AU489" s="17" t="s">
        <v>85</v>
      </c>
    </row>
    <row r="490" s="14" customFormat="1">
      <c r="A490" s="14"/>
      <c r="B490" s="242"/>
      <c r="C490" s="243"/>
      <c r="D490" s="233" t="s">
        <v>141</v>
      </c>
      <c r="E490" s="244" t="s">
        <v>1</v>
      </c>
      <c r="F490" s="245" t="s">
        <v>413</v>
      </c>
      <c r="G490" s="243"/>
      <c r="H490" s="246">
        <v>192.80000000000001</v>
      </c>
      <c r="I490" s="247"/>
      <c r="J490" s="243"/>
      <c r="K490" s="243"/>
      <c r="L490" s="248"/>
      <c r="M490" s="249"/>
      <c r="N490" s="250"/>
      <c r="O490" s="250"/>
      <c r="P490" s="250"/>
      <c r="Q490" s="250"/>
      <c r="R490" s="250"/>
      <c r="S490" s="250"/>
      <c r="T490" s="25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2" t="s">
        <v>141</v>
      </c>
      <c r="AU490" s="252" t="s">
        <v>85</v>
      </c>
      <c r="AV490" s="14" t="s">
        <v>87</v>
      </c>
      <c r="AW490" s="14" t="s">
        <v>34</v>
      </c>
      <c r="AX490" s="14" t="s">
        <v>77</v>
      </c>
      <c r="AY490" s="252" t="s">
        <v>124</v>
      </c>
    </row>
    <row r="491" s="14" customFormat="1">
      <c r="A491" s="14"/>
      <c r="B491" s="242"/>
      <c r="C491" s="243"/>
      <c r="D491" s="233" t="s">
        <v>141</v>
      </c>
      <c r="E491" s="244" t="s">
        <v>1</v>
      </c>
      <c r="F491" s="245" t="s">
        <v>414</v>
      </c>
      <c r="G491" s="243"/>
      <c r="H491" s="246">
        <v>203.19999999999999</v>
      </c>
      <c r="I491" s="247"/>
      <c r="J491" s="243"/>
      <c r="K491" s="243"/>
      <c r="L491" s="248"/>
      <c r="M491" s="249"/>
      <c r="N491" s="250"/>
      <c r="O491" s="250"/>
      <c r="P491" s="250"/>
      <c r="Q491" s="250"/>
      <c r="R491" s="250"/>
      <c r="S491" s="250"/>
      <c r="T491" s="25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2" t="s">
        <v>141</v>
      </c>
      <c r="AU491" s="252" t="s">
        <v>85</v>
      </c>
      <c r="AV491" s="14" t="s">
        <v>87</v>
      </c>
      <c r="AW491" s="14" t="s">
        <v>34</v>
      </c>
      <c r="AX491" s="14" t="s">
        <v>77</v>
      </c>
      <c r="AY491" s="252" t="s">
        <v>124</v>
      </c>
    </row>
    <row r="492" s="15" customFormat="1">
      <c r="A492" s="15"/>
      <c r="B492" s="253"/>
      <c r="C492" s="254"/>
      <c r="D492" s="233" t="s">
        <v>141</v>
      </c>
      <c r="E492" s="255" t="s">
        <v>1</v>
      </c>
      <c r="F492" s="256" t="s">
        <v>196</v>
      </c>
      <c r="G492" s="254"/>
      <c r="H492" s="257">
        <v>396</v>
      </c>
      <c r="I492" s="258"/>
      <c r="J492" s="254"/>
      <c r="K492" s="254"/>
      <c r="L492" s="259"/>
      <c r="M492" s="260"/>
      <c r="N492" s="261"/>
      <c r="O492" s="261"/>
      <c r="P492" s="261"/>
      <c r="Q492" s="261"/>
      <c r="R492" s="261"/>
      <c r="S492" s="261"/>
      <c r="T492" s="262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3" t="s">
        <v>141</v>
      </c>
      <c r="AU492" s="263" t="s">
        <v>85</v>
      </c>
      <c r="AV492" s="15" t="s">
        <v>130</v>
      </c>
      <c r="AW492" s="15" t="s">
        <v>34</v>
      </c>
      <c r="AX492" s="15" t="s">
        <v>85</v>
      </c>
      <c r="AY492" s="263" t="s">
        <v>124</v>
      </c>
    </row>
    <row r="493" s="2" customFormat="1" ht="37.8" customHeight="1">
      <c r="A493" s="38"/>
      <c r="B493" s="39"/>
      <c r="C493" s="217" t="s">
        <v>334</v>
      </c>
      <c r="D493" s="217" t="s">
        <v>126</v>
      </c>
      <c r="E493" s="218" t="s">
        <v>415</v>
      </c>
      <c r="F493" s="219" t="s">
        <v>416</v>
      </c>
      <c r="G493" s="220" t="s">
        <v>139</v>
      </c>
      <c r="H493" s="221">
        <v>528.58100000000002</v>
      </c>
      <c r="I493" s="222"/>
      <c r="J493" s="223">
        <f>ROUND(I493*H493,2)</f>
        <v>0</v>
      </c>
      <c r="K493" s="224"/>
      <c r="L493" s="44"/>
      <c r="M493" s="225" t="s">
        <v>1</v>
      </c>
      <c r="N493" s="226" t="s">
        <v>42</v>
      </c>
      <c r="O493" s="91"/>
      <c r="P493" s="227">
        <f>O493*H493</f>
        <v>0</v>
      </c>
      <c r="Q493" s="227">
        <v>1.9967999999999999</v>
      </c>
      <c r="R493" s="227">
        <f>Q493*H493</f>
        <v>1055.4705408</v>
      </c>
      <c r="S493" s="227">
        <v>0</v>
      </c>
      <c r="T493" s="228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9" t="s">
        <v>130</v>
      </c>
      <c r="AT493" s="229" t="s">
        <v>126</v>
      </c>
      <c r="AU493" s="229" t="s">
        <v>85</v>
      </c>
      <c r="AY493" s="17" t="s">
        <v>124</v>
      </c>
      <c r="BE493" s="230">
        <f>IF(N493="základní",J493,0)</f>
        <v>0</v>
      </c>
      <c r="BF493" s="230">
        <f>IF(N493="snížená",J493,0)</f>
        <v>0</v>
      </c>
      <c r="BG493" s="230">
        <f>IF(N493="zákl. přenesená",J493,0)</f>
        <v>0</v>
      </c>
      <c r="BH493" s="230">
        <f>IF(N493="sníž. přenesená",J493,0)</f>
        <v>0</v>
      </c>
      <c r="BI493" s="230">
        <f>IF(N493="nulová",J493,0)</f>
        <v>0</v>
      </c>
      <c r="BJ493" s="17" t="s">
        <v>85</v>
      </c>
      <c r="BK493" s="230">
        <f>ROUND(I493*H493,2)</f>
        <v>0</v>
      </c>
      <c r="BL493" s="17" t="s">
        <v>130</v>
      </c>
      <c r="BM493" s="229" t="s">
        <v>417</v>
      </c>
    </row>
    <row r="494" s="13" customFormat="1">
      <c r="A494" s="13"/>
      <c r="B494" s="231"/>
      <c r="C494" s="232"/>
      <c r="D494" s="233" t="s">
        <v>141</v>
      </c>
      <c r="E494" s="234" t="s">
        <v>1</v>
      </c>
      <c r="F494" s="235" t="s">
        <v>142</v>
      </c>
      <c r="G494" s="232"/>
      <c r="H494" s="234" t="s">
        <v>1</v>
      </c>
      <c r="I494" s="236"/>
      <c r="J494" s="232"/>
      <c r="K494" s="232"/>
      <c r="L494" s="237"/>
      <c r="M494" s="238"/>
      <c r="N494" s="239"/>
      <c r="O494" s="239"/>
      <c r="P494" s="239"/>
      <c r="Q494" s="239"/>
      <c r="R494" s="239"/>
      <c r="S494" s="239"/>
      <c r="T494" s="240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1" t="s">
        <v>141</v>
      </c>
      <c r="AU494" s="241" t="s">
        <v>85</v>
      </c>
      <c r="AV494" s="13" t="s">
        <v>85</v>
      </c>
      <c r="AW494" s="13" t="s">
        <v>34</v>
      </c>
      <c r="AX494" s="13" t="s">
        <v>77</v>
      </c>
      <c r="AY494" s="241" t="s">
        <v>124</v>
      </c>
    </row>
    <row r="495" s="14" customFormat="1">
      <c r="A495" s="14"/>
      <c r="B495" s="242"/>
      <c r="C495" s="243"/>
      <c r="D495" s="233" t="s">
        <v>141</v>
      </c>
      <c r="E495" s="244" t="s">
        <v>1</v>
      </c>
      <c r="F495" s="245" t="s">
        <v>418</v>
      </c>
      <c r="G495" s="243"/>
      <c r="H495" s="246">
        <v>14.52</v>
      </c>
      <c r="I495" s="247"/>
      <c r="J495" s="243"/>
      <c r="K495" s="243"/>
      <c r="L495" s="248"/>
      <c r="M495" s="249"/>
      <c r="N495" s="250"/>
      <c r="O495" s="250"/>
      <c r="P495" s="250"/>
      <c r="Q495" s="250"/>
      <c r="R495" s="250"/>
      <c r="S495" s="250"/>
      <c r="T495" s="25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2" t="s">
        <v>141</v>
      </c>
      <c r="AU495" s="252" t="s">
        <v>85</v>
      </c>
      <c r="AV495" s="14" t="s">
        <v>87</v>
      </c>
      <c r="AW495" s="14" t="s">
        <v>34</v>
      </c>
      <c r="AX495" s="14" t="s">
        <v>77</v>
      </c>
      <c r="AY495" s="252" t="s">
        <v>124</v>
      </c>
    </row>
    <row r="496" s="13" customFormat="1">
      <c r="A496" s="13"/>
      <c r="B496" s="231"/>
      <c r="C496" s="232"/>
      <c r="D496" s="233" t="s">
        <v>141</v>
      </c>
      <c r="E496" s="234" t="s">
        <v>1</v>
      </c>
      <c r="F496" s="235" t="s">
        <v>144</v>
      </c>
      <c r="G496" s="232"/>
      <c r="H496" s="234" t="s">
        <v>1</v>
      </c>
      <c r="I496" s="236"/>
      <c r="J496" s="232"/>
      <c r="K496" s="232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141</v>
      </c>
      <c r="AU496" s="241" t="s">
        <v>85</v>
      </c>
      <c r="AV496" s="13" t="s">
        <v>85</v>
      </c>
      <c r="AW496" s="13" t="s">
        <v>34</v>
      </c>
      <c r="AX496" s="13" t="s">
        <v>77</v>
      </c>
      <c r="AY496" s="241" t="s">
        <v>124</v>
      </c>
    </row>
    <row r="497" s="14" customFormat="1">
      <c r="A497" s="14"/>
      <c r="B497" s="242"/>
      <c r="C497" s="243"/>
      <c r="D497" s="233" t="s">
        <v>141</v>
      </c>
      <c r="E497" s="244" t="s">
        <v>1</v>
      </c>
      <c r="F497" s="245" t="s">
        <v>419</v>
      </c>
      <c r="G497" s="243"/>
      <c r="H497" s="246">
        <v>30.309999999999999</v>
      </c>
      <c r="I497" s="247"/>
      <c r="J497" s="243"/>
      <c r="K497" s="243"/>
      <c r="L497" s="248"/>
      <c r="M497" s="249"/>
      <c r="N497" s="250"/>
      <c r="O497" s="250"/>
      <c r="P497" s="250"/>
      <c r="Q497" s="250"/>
      <c r="R497" s="250"/>
      <c r="S497" s="250"/>
      <c r="T497" s="25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2" t="s">
        <v>141</v>
      </c>
      <c r="AU497" s="252" t="s">
        <v>85</v>
      </c>
      <c r="AV497" s="14" t="s">
        <v>87</v>
      </c>
      <c r="AW497" s="14" t="s">
        <v>34</v>
      </c>
      <c r="AX497" s="14" t="s">
        <v>77</v>
      </c>
      <c r="AY497" s="252" t="s">
        <v>124</v>
      </c>
    </row>
    <row r="498" s="13" customFormat="1">
      <c r="A498" s="13"/>
      <c r="B498" s="231"/>
      <c r="C498" s="232"/>
      <c r="D498" s="233" t="s">
        <v>141</v>
      </c>
      <c r="E498" s="234" t="s">
        <v>1</v>
      </c>
      <c r="F498" s="235" t="s">
        <v>146</v>
      </c>
      <c r="G498" s="232"/>
      <c r="H498" s="234" t="s">
        <v>1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141</v>
      </c>
      <c r="AU498" s="241" t="s">
        <v>85</v>
      </c>
      <c r="AV498" s="13" t="s">
        <v>85</v>
      </c>
      <c r="AW498" s="13" t="s">
        <v>34</v>
      </c>
      <c r="AX498" s="13" t="s">
        <v>77</v>
      </c>
      <c r="AY498" s="241" t="s">
        <v>124</v>
      </c>
    </row>
    <row r="499" s="14" customFormat="1">
      <c r="A499" s="14"/>
      <c r="B499" s="242"/>
      <c r="C499" s="243"/>
      <c r="D499" s="233" t="s">
        <v>141</v>
      </c>
      <c r="E499" s="244" t="s">
        <v>1</v>
      </c>
      <c r="F499" s="245" t="s">
        <v>420</v>
      </c>
      <c r="G499" s="243"/>
      <c r="H499" s="246">
        <v>18.204000000000001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2" t="s">
        <v>141</v>
      </c>
      <c r="AU499" s="252" t="s">
        <v>85</v>
      </c>
      <c r="AV499" s="14" t="s">
        <v>87</v>
      </c>
      <c r="AW499" s="14" t="s">
        <v>34</v>
      </c>
      <c r="AX499" s="14" t="s">
        <v>77</v>
      </c>
      <c r="AY499" s="252" t="s">
        <v>124</v>
      </c>
    </row>
    <row r="500" s="13" customFormat="1">
      <c r="A500" s="13"/>
      <c r="B500" s="231"/>
      <c r="C500" s="232"/>
      <c r="D500" s="233" t="s">
        <v>141</v>
      </c>
      <c r="E500" s="234" t="s">
        <v>1</v>
      </c>
      <c r="F500" s="235" t="s">
        <v>148</v>
      </c>
      <c r="G500" s="232"/>
      <c r="H500" s="234" t="s">
        <v>1</v>
      </c>
      <c r="I500" s="236"/>
      <c r="J500" s="232"/>
      <c r="K500" s="232"/>
      <c r="L500" s="237"/>
      <c r="M500" s="238"/>
      <c r="N500" s="239"/>
      <c r="O500" s="239"/>
      <c r="P500" s="239"/>
      <c r="Q500" s="239"/>
      <c r="R500" s="239"/>
      <c r="S500" s="239"/>
      <c r="T500" s="24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1" t="s">
        <v>141</v>
      </c>
      <c r="AU500" s="241" t="s">
        <v>85</v>
      </c>
      <c r="AV500" s="13" t="s">
        <v>85</v>
      </c>
      <c r="AW500" s="13" t="s">
        <v>34</v>
      </c>
      <c r="AX500" s="13" t="s">
        <v>77</v>
      </c>
      <c r="AY500" s="241" t="s">
        <v>124</v>
      </c>
    </row>
    <row r="501" s="14" customFormat="1">
      <c r="A501" s="14"/>
      <c r="B501" s="242"/>
      <c r="C501" s="243"/>
      <c r="D501" s="233" t="s">
        <v>141</v>
      </c>
      <c r="E501" s="244" t="s">
        <v>1</v>
      </c>
      <c r="F501" s="245" t="s">
        <v>421</v>
      </c>
      <c r="G501" s="243"/>
      <c r="H501" s="246">
        <v>20.059000000000001</v>
      </c>
      <c r="I501" s="247"/>
      <c r="J501" s="243"/>
      <c r="K501" s="243"/>
      <c r="L501" s="248"/>
      <c r="M501" s="249"/>
      <c r="N501" s="250"/>
      <c r="O501" s="250"/>
      <c r="P501" s="250"/>
      <c r="Q501" s="250"/>
      <c r="R501" s="250"/>
      <c r="S501" s="250"/>
      <c r="T501" s="25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2" t="s">
        <v>141</v>
      </c>
      <c r="AU501" s="252" t="s">
        <v>85</v>
      </c>
      <c r="AV501" s="14" t="s">
        <v>87</v>
      </c>
      <c r="AW501" s="14" t="s">
        <v>34</v>
      </c>
      <c r="AX501" s="14" t="s">
        <v>77</v>
      </c>
      <c r="AY501" s="252" t="s">
        <v>124</v>
      </c>
    </row>
    <row r="502" s="13" customFormat="1">
      <c r="A502" s="13"/>
      <c r="B502" s="231"/>
      <c r="C502" s="232"/>
      <c r="D502" s="233" t="s">
        <v>141</v>
      </c>
      <c r="E502" s="234" t="s">
        <v>1</v>
      </c>
      <c r="F502" s="235" t="s">
        <v>150</v>
      </c>
      <c r="G502" s="232"/>
      <c r="H502" s="234" t="s">
        <v>1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1" t="s">
        <v>141</v>
      </c>
      <c r="AU502" s="241" t="s">
        <v>85</v>
      </c>
      <c r="AV502" s="13" t="s">
        <v>85</v>
      </c>
      <c r="AW502" s="13" t="s">
        <v>34</v>
      </c>
      <c r="AX502" s="13" t="s">
        <v>77</v>
      </c>
      <c r="AY502" s="241" t="s">
        <v>124</v>
      </c>
    </row>
    <row r="503" s="14" customFormat="1">
      <c r="A503" s="14"/>
      <c r="B503" s="242"/>
      <c r="C503" s="243"/>
      <c r="D503" s="233" t="s">
        <v>141</v>
      </c>
      <c r="E503" s="244" t="s">
        <v>1</v>
      </c>
      <c r="F503" s="245" t="s">
        <v>422</v>
      </c>
      <c r="G503" s="243"/>
      <c r="H503" s="246">
        <v>20.989999999999998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2" t="s">
        <v>141</v>
      </c>
      <c r="AU503" s="252" t="s">
        <v>85</v>
      </c>
      <c r="AV503" s="14" t="s">
        <v>87</v>
      </c>
      <c r="AW503" s="14" t="s">
        <v>34</v>
      </c>
      <c r="AX503" s="14" t="s">
        <v>77</v>
      </c>
      <c r="AY503" s="252" t="s">
        <v>124</v>
      </c>
    </row>
    <row r="504" s="13" customFormat="1">
      <c r="A504" s="13"/>
      <c r="B504" s="231"/>
      <c r="C504" s="232"/>
      <c r="D504" s="233" t="s">
        <v>141</v>
      </c>
      <c r="E504" s="234" t="s">
        <v>1</v>
      </c>
      <c r="F504" s="235" t="s">
        <v>152</v>
      </c>
      <c r="G504" s="232"/>
      <c r="H504" s="234" t="s">
        <v>1</v>
      </c>
      <c r="I504" s="236"/>
      <c r="J504" s="232"/>
      <c r="K504" s="232"/>
      <c r="L504" s="237"/>
      <c r="M504" s="238"/>
      <c r="N504" s="239"/>
      <c r="O504" s="239"/>
      <c r="P504" s="239"/>
      <c r="Q504" s="239"/>
      <c r="R504" s="239"/>
      <c r="S504" s="239"/>
      <c r="T504" s="24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1" t="s">
        <v>141</v>
      </c>
      <c r="AU504" s="241" t="s">
        <v>85</v>
      </c>
      <c r="AV504" s="13" t="s">
        <v>85</v>
      </c>
      <c r="AW504" s="13" t="s">
        <v>34</v>
      </c>
      <c r="AX504" s="13" t="s">
        <v>77</v>
      </c>
      <c r="AY504" s="241" t="s">
        <v>124</v>
      </c>
    </row>
    <row r="505" s="14" customFormat="1">
      <c r="A505" s="14"/>
      <c r="B505" s="242"/>
      <c r="C505" s="243"/>
      <c r="D505" s="233" t="s">
        <v>141</v>
      </c>
      <c r="E505" s="244" t="s">
        <v>1</v>
      </c>
      <c r="F505" s="245" t="s">
        <v>423</v>
      </c>
      <c r="G505" s="243"/>
      <c r="H505" s="246">
        <v>31.773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2" t="s">
        <v>141</v>
      </c>
      <c r="AU505" s="252" t="s">
        <v>85</v>
      </c>
      <c r="AV505" s="14" t="s">
        <v>87</v>
      </c>
      <c r="AW505" s="14" t="s">
        <v>34</v>
      </c>
      <c r="AX505" s="14" t="s">
        <v>77</v>
      </c>
      <c r="AY505" s="252" t="s">
        <v>124</v>
      </c>
    </row>
    <row r="506" s="13" customFormat="1">
      <c r="A506" s="13"/>
      <c r="B506" s="231"/>
      <c r="C506" s="232"/>
      <c r="D506" s="233" t="s">
        <v>141</v>
      </c>
      <c r="E506" s="234" t="s">
        <v>1</v>
      </c>
      <c r="F506" s="235" t="s">
        <v>154</v>
      </c>
      <c r="G506" s="232"/>
      <c r="H506" s="234" t="s">
        <v>1</v>
      </c>
      <c r="I506" s="236"/>
      <c r="J506" s="232"/>
      <c r="K506" s="232"/>
      <c r="L506" s="237"/>
      <c r="M506" s="238"/>
      <c r="N506" s="239"/>
      <c r="O506" s="239"/>
      <c r="P506" s="239"/>
      <c r="Q506" s="239"/>
      <c r="R506" s="239"/>
      <c r="S506" s="239"/>
      <c r="T506" s="24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1" t="s">
        <v>141</v>
      </c>
      <c r="AU506" s="241" t="s">
        <v>85</v>
      </c>
      <c r="AV506" s="13" t="s">
        <v>85</v>
      </c>
      <c r="AW506" s="13" t="s">
        <v>34</v>
      </c>
      <c r="AX506" s="13" t="s">
        <v>77</v>
      </c>
      <c r="AY506" s="241" t="s">
        <v>124</v>
      </c>
    </row>
    <row r="507" s="14" customFormat="1">
      <c r="A507" s="14"/>
      <c r="B507" s="242"/>
      <c r="C507" s="243"/>
      <c r="D507" s="233" t="s">
        <v>141</v>
      </c>
      <c r="E507" s="244" t="s">
        <v>1</v>
      </c>
      <c r="F507" s="245" t="s">
        <v>424</v>
      </c>
      <c r="G507" s="243"/>
      <c r="H507" s="246">
        <v>26.895</v>
      </c>
      <c r="I507" s="247"/>
      <c r="J507" s="243"/>
      <c r="K507" s="243"/>
      <c r="L507" s="248"/>
      <c r="M507" s="249"/>
      <c r="N507" s="250"/>
      <c r="O507" s="250"/>
      <c r="P507" s="250"/>
      <c r="Q507" s="250"/>
      <c r="R507" s="250"/>
      <c r="S507" s="250"/>
      <c r="T507" s="25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2" t="s">
        <v>141</v>
      </c>
      <c r="AU507" s="252" t="s">
        <v>85</v>
      </c>
      <c r="AV507" s="14" t="s">
        <v>87</v>
      </c>
      <c r="AW507" s="14" t="s">
        <v>34</v>
      </c>
      <c r="AX507" s="14" t="s">
        <v>77</v>
      </c>
      <c r="AY507" s="252" t="s">
        <v>124</v>
      </c>
    </row>
    <row r="508" s="13" customFormat="1">
      <c r="A508" s="13"/>
      <c r="B508" s="231"/>
      <c r="C508" s="232"/>
      <c r="D508" s="233" t="s">
        <v>141</v>
      </c>
      <c r="E508" s="234" t="s">
        <v>1</v>
      </c>
      <c r="F508" s="235" t="s">
        <v>156</v>
      </c>
      <c r="G508" s="232"/>
      <c r="H508" s="234" t="s">
        <v>1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1" t="s">
        <v>141</v>
      </c>
      <c r="AU508" s="241" t="s">
        <v>85</v>
      </c>
      <c r="AV508" s="13" t="s">
        <v>85</v>
      </c>
      <c r="AW508" s="13" t="s">
        <v>34</v>
      </c>
      <c r="AX508" s="13" t="s">
        <v>77</v>
      </c>
      <c r="AY508" s="241" t="s">
        <v>124</v>
      </c>
    </row>
    <row r="509" s="14" customFormat="1">
      <c r="A509" s="14"/>
      <c r="B509" s="242"/>
      <c r="C509" s="243"/>
      <c r="D509" s="233" t="s">
        <v>141</v>
      </c>
      <c r="E509" s="244" t="s">
        <v>1</v>
      </c>
      <c r="F509" s="245" t="s">
        <v>425</v>
      </c>
      <c r="G509" s="243"/>
      <c r="H509" s="246">
        <v>20.936</v>
      </c>
      <c r="I509" s="247"/>
      <c r="J509" s="243"/>
      <c r="K509" s="243"/>
      <c r="L509" s="248"/>
      <c r="M509" s="249"/>
      <c r="N509" s="250"/>
      <c r="O509" s="250"/>
      <c r="P509" s="250"/>
      <c r="Q509" s="250"/>
      <c r="R509" s="250"/>
      <c r="S509" s="250"/>
      <c r="T509" s="25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2" t="s">
        <v>141</v>
      </c>
      <c r="AU509" s="252" t="s">
        <v>85</v>
      </c>
      <c r="AV509" s="14" t="s">
        <v>87</v>
      </c>
      <c r="AW509" s="14" t="s">
        <v>34</v>
      </c>
      <c r="AX509" s="14" t="s">
        <v>77</v>
      </c>
      <c r="AY509" s="252" t="s">
        <v>124</v>
      </c>
    </row>
    <row r="510" s="13" customFormat="1">
      <c r="A510" s="13"/>
      <c r="B510" s="231"/>
      <c r="C510" s="232"/>
      <c r="D510" s="233" t="s">
        <v>141</v>
      </c>
      <c r="E510" s="234" t="s">
        <v>1</v>
      </c>
      <c r="F510" s="235" t="s">
        <v>158</v>
      </c>
      <c r="G510" s="232"/>
      <c r="H510" s="234" t="s">
        <v>1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1" t="s">
        <v>141</v>
      </c>
      <c r="AU510" s="241" t="s">
        <v>85</v>
      </c>
      <c r="AV510" s="13" t="s">
        <v>85</v>
      </c>
      <c r="AW510" s="13" t="s">
        <v>34</v>
      </c>
      <c r="AX510" s="13" t="s">
        <v>77</v>
      </c>
      <c r="AY510" s="241" t="s">
        <v>124</v>
      </c>
    </row>
    <row r="511" s="14" customFormat="1">
      <c r="A511" s="14"/>
      <c r="B511" s="242"/>
      <c r="C511" s="243"/>
      <c r="D511" s="233" t="s">
        <v>141</v>
      </c>
      <c r="E511" s="244" t="s">
        <v>1</v>
      </c>
      <c r="F511" s="245" t="s">
        <v>426</v>
      </c>
      <c r="G511" s="243"/>
      <c r="H511" s="246">
        <v>27.794</v>
      </c>
      <c r="I511" s="247"/>
      <c r="J511" s="243"/>
      <c r="K511" s="243"/>
      <c r="L511" s="248"/>
      <c r="M511" s="249"/>
      <c r="N511" s="250"/>
      <c r="O511" s="250"/>
      <c r="P511" s="250"/>
      <c r="Q511" s="250"/>
      <c r="R511" s="250"/>
      <c r="S511" s="250"/>
      <c r="T511" s="25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2" t="s">
        <v>141</v>
      </c>
      <c r="AU511" s="252" t="s">
        <v>85</v>
      </c>
      <c r="AV511" s="14" t="s">
        <v>87</v>
      </c>
      <c r="AW511" s="14" t="s">
        <v>34</v>
      </c>
      <c r="AX511" s="14" t="s">
        <v>77</v>
      </c>
      <c r="AY511" s="252" t="s">
        <v>124</v>
      </c>
    </row>
    <row r="512" s="13" customFormat="1">
      <c r="A512" s="13"/>
      <c r="B512" s="231"/>
      <c r="C512" s="232"/>
      <c r="D512" s="233" t="s">
        <v>141</v>
      </c>
      <c r="E512" s="234" t="s">
        <v>1</v>
      </c>
      <c r="F512" s="235" t="s">
        <v>427</v>
      </c>
      <c r="G512" s="232"/>
      <c r="H512" s="234" t="s">
        <v>1</v>
      </c>
      <c r="I512" s="236"/>
      <c r="J512" s="232"/>
      <c r="K512" s="232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141</v>
      </c>
      <c r="AU512" s="241" t="s">
        <v>85</v>
      </c>
      <c r="AV512" s="13" t="s">
        <v>85</v>
      </c>
      <c r="AW512" s="13" t="s">
        <v>34</v>
      </c>
      <c r="AX512" s="13" t="s">
        <v>77</v>
      </c>
      <c r="AY512" s="241" t="s">
        <v>124</v>
      </c>
    </row>
    <row r="513" s="14" customFormat="1">
      <c r="A513" s="14"/>
      <c r="B513" s="242"/>
      <c r="C513" s="243"/>
      <c r="D513" s="233" t="s">
        <v>141</v>
      </c>
      <c r="E513" s="244" t="s">
        <v>1</v>
      </c>
      <c r="F513" s="245" t="s">
        <v>428</v>
      </c>
      <c r="G513" s="243"/>
      <c r="H513" s="246">
        <v>91.096000000000004</v>
      </c>
      <c r="I513" s="247"/>
      <c r="J513" s="243"/>
      <c r="K513" s="243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141</v>
      </c>
      <c r="AU513" s="252" t="s">
        <v>85</v>
      </c>
      <c r="AV513" s="14" t="s">
        <v>87</v>
      </c>
      <c r="AW513" s="14" t="s">
        <v>34</v>
      </c>
      <c r="AX513" s="14" t="s">
        <v>77</v>
      </c>
      <c r="AY513" s="252" t="s">
        <v>124</v>
      </c>
    </row>
    <row r="514" s="13" customFormat="1">
      <c r="A514" s="13"/>
      <c r="B514" s="231"/>
      <c r="C514" s="232"/>
      <c r="D514" s="233" t="s">
        <v>141</v>
      </c>
      <c r="E514" s="234" t="s">
        <v>1</v>
      </c>
      <c r="F514" s="235" t="s">
        <v>429</v>
      </c>
      <c r="G514" s="232"/>
      <c r="H514" s="234" t="s">
        <v>1</v>
      </c>
      <c r="I514" s="236"/>
      <c r="J514" s="232"/>
      <c r="K514" s="232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141</v>
      </c>
      <c r="AU514" s="241" t="s">
        <v>85</v>
      </c>
      <c r="AV514" s="13" t="s">
        <v>85</v>
      </c>
      <c r="AW514" s="13" t="s">
        <v>34</v>
      </c>
      <c r="AX514" s="13" t="s">
        <v>77</v>
      </c>
      <c r="AY514" s="241" t="s">
        <v>124</v>
      </c>
    </row>
    <row r="515" s="14" customFormat="1">
      <c r="A515" s="14"/>
      <c r="B515" s="242"/>
      <c r="C515" s="243"/>
      <c r="D515" s="233" t="s">
        <v>141</v>
      </c>
      <c r="E515" s="244" t="s">
        <v>1</v>
      </c>
      <c r="F515" s="245" t="s">
        <v>430</v>
      </c>
      <c r="G515" s="243"/>
      <c r="H515" s="246">
        <v>27.100999999999999</v>
      </c>
      <c r="I515" s="247"/>
      <c r="J515" s="243"/>
      <c r="K515" s="243"/>
      <c r="L515" s="248"/>
      <c r="M515" s="249"/>
      <c r="N515" s="250"/>
      <c r="O515" s="250"/>
      <c r="P515" s="250"/>
      <c r="Q515" s="250"/>
      <c r="R515" s="250"/>
      <c r="S515" s="250"/>
      <c r="T515" s="25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2" t="s">
        <v>141</v>
      </c>
      <c r="AU515" s="252" t="s">
        <v>85</v>
      </c>
      <c r="AV515" s="14" t="s">
        <v>87</v>
      </c>
      <c r="AW515" s="14" t="s">
        <v>34</v>
      </c>
      <c r="AX515" s="14" t="s">
        <v>77</v>
      </c>
      <c r="AY515" s="252" t="s">
        <v>124</v>
      </c>
    </row>
    <row r="516" s="13" customFormat="1">
      <c r="A516" s="13"/>
      <c r="B516" s="231"/>
      <c r="C516" s="232"/>
      <c r="D516" s="233" t="s">
        <v>141</v>
      </c>
      <c r="E516" s="234" t="s">
        <v>1</v>
      </c>
      <c r="F516" s="235" t="s">
        <v>431</v>
      </c>
      <c r="G516" s="232"/>
      <c r="H516" s="234" t="s">
        <v>1</v>
      </c>
      <c r="I516" s="236"/>
      <c r="J516" s="232"/>
      <c r="K516" s="232"/>
      <c r="L516" s="237"/>
      <c r="M516" s="238"/>
      <c r="N516" s="239"/>
      <c r="O516" s="239"/>
      <c r="P516" s="239"/>
      <c r="Q516" s="239"/>
      <c r="R516" s="239"/>
      <c r="S516" s="239"/>
      <c r="T516" s="24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1" t="s">
        <v>141</v>
      </c>
      <c r="AU516" s="241" t="s">
        <v>85</v>
      </c>
      <c r="AV516" s="13" t="s">
        <v>85</v>
      </c>
      <c r="AW516" s="13" t="s">
        <v>34</v>
      </c>
      <c r="AX516" s="13" t="s">
        <v>77</v>
      </c>
      <c r="AY516" s="241" t="s">
        <v>124</v>
      </c>
    </row>
    <row r="517" s="14" customFormat="1">
      <c r="A517" s="14"/>
      <c r="B517" s="242"/>
      <c r="C517" s="243"/>
      <c r="D517" s="233" t="s">
        <v>141</v>
      </c>
      <c r="E517" s="244" t="s">
        <v>1</v>
      </c>
      <c r="F517" s="245" t="s">
        <v>432</v>
      </c>
      <c r="G517" s="243"/>
      <c r="H517" s="246">
        <v>5.5049999999999999</v>
      </c>
      <c r="I517" s="247"/>
      <c r="J517" s="243"/>
      <c r="K517" s="243"/>
      <c r="L517" s="248"/>
      <c r="M517" s="249"/>
      <c r="N517" s="250"/>
      <c r="O517" s="250"/>
      <c r="P517" s="250"/>
      <c r="Q517" s="250"/>
      <c r="R517" s="250"/>
      <c r="S517" s="250"/>
      <c r="T517" s="25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2" t="s">
        <v>141</v>
      </c>
      <c r="AU517" s="252" t="s">
        <v>85</v>
      </c>
      <c r="AV517" s="14" t="s">
        <v>87</v>
      </c>
      <c r="AW517" s="14" t="s">
        <v>34</v>
      </c>
      <c r="AX517" s="14" t="s">
        <v>77</v>
      </c>
      <c r="AY517" s="252" t="s">
        <v>124</v>
      </c>
    </row>
    <row r="518" s="13" customFormat="1">
      <c r="A518" s="13"/>
      <c r="B518" s="231"/>
      <c r="C518" s="232"/>
      <c r="D518" s="233" t="s">
        <v>141</v>
      </c>
      <c r="E518" s="234" t="s">
        <v>1</v>
      </c>
      <c r="F518" s="235" t="s">
        <v>176</v>
      </c>
      <c r="G518" s="232"/>
      <c r="H518" s="234" t="s">
        <v>1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1" t="s">
        <v>141</v>
      </c>
      <c r="AU518" s="241" t="s">
        <v>85</v>
      </c>
      <c r="AV518" s="13" t="s">
        <v>85</v>
      </c>
      <c r="AW518" s="13" t="s">
        <v>34</v>
      </c>
      <c r="AX518" s="13" t="s">
        <v>77</v>
      </c>
      <c r="AY518" s="241" t="s">
        <v>124</v>
      </c>
    </row>
    <row r="519" s="14" customFormat="1">
      <c r="A519" s="14"/>
      <c r="B519" s="242"/>
      <c r="C519" s="243"/>
      <c r="D519" s="233" t="s">
        <v>141</v>
      </c>
      <c r="E519" s="244" t="s">
        <v>1</v>
      </c>
      <c r="F519" s="245" t="s">
        <v>433</v>
      </c>
      <c r="G519" s="243"/>
      <c r="H519" s="246">
        <v>17.768000000000001</v>
      </c>
      <c r="I519" s="247"/>
      <c r="J519" s="243"/>
      <c r="K519" s="243"/>
      <c r="L519" s="248"/>
      <c r="M519" s="249"/>
      <c r="N519" s="250"/>
      <c r="O519" s="250"/>
      <c r="P519" s="250"/>
      <c r="Q519" s="250"/>
      <c r="R519" s="250"/>
      <c r="S519" s="250"/>
      <c r="T519" s="25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2" t="s">
        <v>141</v>
      </c>
      <c r="AU519" s="252" t="s">
        <v>85</v>
      </c>
      <c r="AV519" s="14" t="s">
        <v>87</v>
      </c>
      <c r="AW519" s="14" t="s">
        <v>34</v>
      </c>
      <c r="AX519" s="14" t="s">
        <v>77</v>
      </c>
      <c r="AY519" s="252" t="s">
        <v>124</v>
      </c>
    </row>
    <row r="520" s="13" customFormat="1">
      <c r="A520" s="13"/>
      <c r="B520" s="231"/>
      <c r="C520" s="232"/>
      <c r="D520" s="233" t="s">
        <v>141</v>
      </c>
      <c r="E520" s="234" t="s">
        <v>1</v>
      </c>
      <c r="F520" s="235" t="s">
        <v>178</v>
      </c>
      <c r="G520" s="232"/>
      <c r="H520" s="234" t="s">
        <v>1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1" t="s">
        <v>141</v>
      </c>
      <c r="AU520" s="241" t="s">
        <v>85</v>
      </c>
      <c r="AV520" s="13" t="s">
        <v>85</v>
      </c>
      <c r="AW520" s="13" t="s">
        <v>34</v>
      </c>
      <c r="AX520" s="13" t="s">
        <v>77</v>
      </c>
      <c r="AY520" s="241" t="s">
        <v>124</v>
      </c>
    </row>
    <row r="521" s="14" customFormat="1">
      <c r="A521" s="14"/>
      <c r="B521" s="242"/>
      <c r="C521" s="243"/>
      <c r="D521" s="233" t="s">
        <v>141</v>
      </c>
      <c r="E521" s="244" t="s">
        <v>1</v>
      </c>
      <c r="F521" s="245" t="s">
        <v>434</v>
      </c>
      <c r="G521" s="243"/>
      <c r="H521" s="246">
        <v>17.370000000000001</v>
      </c>
      <c r="I521" s="247"/>
      <c r="J521" s="243"/>
      <c r="K521" s="243"/>
      <c r="L521" s="248"/>
      <c r="M521" s="249"/>
      <c r="N521" s="250"/>
      <c r="O521" s="250"/>
      <c r="P521" s="250"/>
      <c r="Q521" s="250"/>
      <c r="R521" s="250"/>
      <c r="S521" s="250"/>
      <c r="T521" s="25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2" t="s">
        <v>141</v>
      </c>
      <c r="AU521" s="252" t="s">
        <v>85</v>
      </c>
      <c r="AV521" s="14" t="s">
        <v>87</v>
      </c>
      <c r="AW521" s="14" t="s">
        <v>34</v>
      </c>
      <c r="AX521" s="14" t="s">
        <v>77</v>
      </c>
      <c r="AY521" s="252" t="s">
        <v>124</v>
      </c>
    </row>
    <row r="522" s="13" customFormat="1">
      <c r="A522" s="13"/>
      <c r="B522" s="231"/>
      <c r="C522" s="232"/>
      <c r="D522" s="233" t="s">
        <v>141</v>
      </c>
      <c r="E522" s="234" t="s">
        <v>1</v>
      </c>
      <c r="F522" s="235" t="s">
        <v>435</v>
      </c>
      <c r="G522" s="232"/>
      <c r="H522" s="234" t="s">
        <v>1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1" t="s">
        <v>141</v>
      </c>
      <c r="AU522" s="241" t="s">
        <v>85</v>
      </c>
      <c r="AV522" s="13" t="s">
        <v>85</v>
      </c>
      <c r="AW522" s="13" t="s">
        <v>34</v>
      </c>
      <c r="AX522" s="13" t="s">
        <v>77</v>
      </c>
      <c r="AY522" s="241" t="s">
        <v>124</v>
      </c>
    </row>
    <row r="523" s="14" customFormat="1">
      <c r="A523" s="14"/>
      <c r="B523" s="242"/>
      <c r="C523" s="243"/>
      <c r="D523" s="233" t="s">
        <v>141</v>
      </c>
      <c r="E523" s="244" t="s">
        <v>1</v>
      </c>
      <c r="F523" s="245" t="s">
        <v>436</v>
      </c>
      <c r="G523" s="243"/>
      <c r="H523" s="246">
        <v>158.25999999999999</v>
      </c>
      <c r="I523" s="247"/>
      <c r="J523" s="243"/>
      <c r="K523" s="243"/>
      <c r="L523" s="248"/>
      <c r="M523" s="249"/>
      <c r="N523" s="250"/>
      <c r="O523" s="250"/>
      <c r="P523" s="250"/>
      <c r="Q523" s="250"/>
      <c r="R523" s="250"/>
      <c r="S523" s="250"/>
      <c r="T523" s="25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2" t="s">
        <v>141</v>
      </c>
      <c r="AU523" s="252" t="s">
        <v>85</v>
      </c>
      <c r="AV523" s="14" t="s">
        <v>87</v>
      </c>
      <c r="AW523" s="14" t="s">
        <v>34</v>
      </c>
      <c r="AX523" s="14" t="s">
        <v>77</v>
      </c>
      <c r="AY523" s="252" t="s">
        <v>124</v>
      </c>
    </row>
    <row r="524" s="15" customFormat="1">
      <c r="A524" s="15"/>
      <c r="B524" s="253"/>
      <c r="C524" s="254"/>
      <c r="D524" s="233" t="s">
        <v>141</v>
      </c>
      <c r="E524" s="255" t="s">
        <v>1</v>
      </c>
      <c r="F524" s="256" t="s">
        <v>196</v>
      </c>
      <c r="G524" s="254"/>
      <c r="H524" s="257">
        <v>528.58100000000002</v>
      </c>
      <c r="I524" s="258"/>
      <c r="J524" s="254"/>
      <c r="K524" s="254"/>
      <c r="L524" s="259"/>
      <c r="M524" s="260"/>
      <c r="N524" s="261"/>
      <c r="O524" s="261"/>
      <c r="P524" s="261"/>
      <c r="Q524" s="261"/>
      <c r="R524" s="261"/>
      <c r="S524" s="261"/>
      <c r="T524" s="262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3" t="s">
        <v>141</v>
      </c>
      <c r="AU524" s="263" t="s">
        <v>85</v>
      </c>
      <c r="AV524" s="15" t="s">
        <v>130</v>
      </c>
      <c r="AW524" s="15" t="s">
        <v>34</v>
      </c>
      <c r="AX524" s="15" t="s">
        <v>85</v>
      </c>
      <c r="AY524" s="263" t="s">
        <v>124</v>
      </c>
    </row>
    <row r="525" s="12" customFormat="1" ht="25.92" customHeight="1">
      <c r="A525" s="12"/>
      <c r="B525" s="203"/>
      <c r="C525" s="204"/>
      <c r="D525" s="205" t="s">
        <v>76</v>
      </c>
      <c r="E525" s="206" t="s">
        <v>437</v>
      </c>
      <c r="F525" s="206" t="s">
        <v>438</v>
      </c>
      <c r="G525" s="204"/>
      <c r="H525" s="204"/>
      <c r="I525" s="207"/>
      <c r="J525" s="208">
        <f>BK525</f>
        <v>0</v>
      </c>
      <c r="K525" s="204"/>
      <c r="L525" s="209"/>
      <c r="M525" s="210"/>
      <c r="N525" s="211"/>
      <c r="O525" s="211"/>
      <c r="P525" s="212">
        <f>P526</f>
        <v>0</v>
      </c>
      <c r="Q525" s="211"/>
      <c r="R525" s="212">
        <f>R526</f>
        <v>0</v>
      </c>
      <c r="S525" s="211"/>
      <c r="T525" s="213">
        <f>T526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14" t="s">
        <v>85</v>
      </c>
      <c r="AT525" s="215" t="s">
        <v>76</v>
      </c>
      <c r="AU525" s="215" t="s">
        <v>77</v>
      </c>
      <c r="AY525" s="214" t="s">
        <v>124</v>
      </c>
      <c r="BK525" s="216">
        <f>BK526</f>
        <v>0</v>
      </c>
    </row>
    <row r="526" s="2" customFormat="1" ht="33" customHeight="1">
      <c r="A526" s="38"/>
      <c r="B526" s="39"/>
      <c r="C526" s="217" t="s">
        <v>439</v>
      </c>
      <c r="D526" s="217" t="s">
        <v>126</v>
      </c>
      <c r="E526" s="218" t="s">
        <v>440</v>
      </c>
      <c r="F526" s="219" t="s">
        <v>441</v>
      </c>
      <c r="G526" s="220" t="s">
        <v>326</v>
      </c>
      <c r="H526" s="221">
        <v>2019.443</v>
      </c>
      <c r="I526" s="222"/>
      <c r="J526" s="223">
        <f>ROUND(I526*H526,2)</f>
        <v>0</v>
      </c>
      <c r="K526" s="224"/>
      <c r="L526" s="44"/>
      <c r="M526" s="225" t="s">
        <v>1</v>
      </c>
      <c r="N526" s="226" t="s">
        <v>42</v>
      </c>
      <c r="O526" s="91"/>
      <c r="P526" s="227">
        <f>O526*H526</f>
        <v>0</v>
      </c>
      <c r="Q526" s="227">
        <v>0</v>
      </c>
      <c r="R526" s="227">
        <f>Q526*H526</f>
        <v>0</v>
      </c>
      <c r="S526" s="227">
        <v>0</v>
      </c>
      <c r="T526" s="22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130</v>
      </c>
      <c r="AT526" s="229" t="s">
        <v>126</v>
      </c>
      <c r="AU526" s="229" t="s">
        <v>85</v>
      </c>
      <c r="AY526" s="17" t="s">
        <v>124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85</v>
      </c>
      <c r="BK526" s="230">
        <f>ROUND(I526*H526,2)</f>
        <v>0</v>
      </c>
      <c r="BL526" s="17" t="s">
        <v>130</v>
      </c>
      <c r="BM526" s="229" t="s">
        <v>442</v>
      </c>
    </row>
    <row r="527" s="12" customFormat="1" ht="25.92" customHeight="1">
      <c r="A527" s="12"/>
      <c r="B527" s="203"/>
      <c r="C527" s="204"/>
      <c r="D527" s="205" t="s">
        <v>76</v>
      </c>
      <c r="E527" s="206" t="s">
        <v>91</v>
      </c>
      <c r="F527" s="206" t="s">
        <v>443</v>
      </c>
      <c r="G527" s="204"/>
      <c r="H527" s="204"/>
      <c r="I527" s="207"/>
      <c r="J527" s="208">
        <f>BK527</f>
        <v>0</v>
      </c>
      <c r="K527" s="204"/>
      <c r="L527" s="209"/>
      <c r="M527" s="210"/>
      <c r="N527" s="211"/>
      <c r="O527" s="211"/>
      <c r="P527" s="212">
        <f>P528+P530</f>
        <v>0</v>
      </c>
      <c r="Q527" s="211"/>
      <c r="R527" s="212">
        <f>R528+R530</f>
        <v>0</v>
      </c>
      <c r="S527" s="211"/>
      <c r="T527" s="213">
        <f>T528+T530</f>
        <v>0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214" t="s">
        <v>281</v>
      </c>
      <c r="AT527" s="215" t="s">
        <v>76</v>
      </c>
      <c r="AU527" s="215" t="s">
        <v>77</v>
      </c>
      <c r="AY527" s="214" t="s">
        <v>124</v>
      </c>
      <c r="BK527" s="216">
        <f>BK528+BK530</f>
        <v>0</v>
      </c>
    </row>
    <row r="528" s="12" customFormat="1" ht="22.8" customHeight="1">
      <c r="A528" s="12"/>
      <c r="B528" s="203"/>
      <c r="C528" s="204"/>
      <c r="D528" s="205" t="s">
        <v>76</v>
      </c>
      <c r="E528" s="279" t="s">
        <v>444</v>
      </c>
      <c r="F528" s="279" t="s">
        <v>445</v>
      </c>
      <c r="G528" s="204"/>
      <c r="H528" s="204"/>
      <c r="I528" s="207"/>
      <c r="J528" s="280">
        <f>BK528</f>
        <v>0</v>
      </c>
      <c r="K528" s="204"/>
      <c r="L528" s="209"/>
      <c r="M528" s="210"/>
      <c r="N528" s="211"/>
      <c r="O528" s="211"/>
      <c r="P528" s="212">
        <f>P529</f>
        <v>0</v>
      </c>
      <c r="Q528" s="211"/>
      <c r="R528" s="212">
        <f>R529</f>
        <v>0</v>
      </c>
      <c r="S528" s="211"/>
      <c r="T528" s="213">
        <f>T529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14" t="s">
        <v>281</v>
      </c>
      <c r="AT528" s="215" t="s">
        <v>76</v>
      </c>
      <c r="AU528" s="215" t="s">
        <v>85</v>
      </c>
      <c r="AY528" s="214" t="s">
        <v>124</v>
      </c>
      <c r="BK528" s="216">
        <f>BK529</f>
        <v>0</v>
      </c>
    </row>
    <row r="529" s="2" customFormat="1" ht="16.5" customHeight="1">
      <c r="A529" s="38"/>
      <c r="B529" s="39"/>
      <c r="C529" s="217" t="s">
        <v>390</v>
      </c>
      <c r="D529" s="217" t="s">
        <v>126</v>
      </c>
      <c r="E529" s="218" t="s">
        <v>446</v>
      </c>
      <c r="F529" s="219" t="s">
        <v>447</v>
      </c>
      <c r="G529" s="220" t="s">
        <v>448</v>
      </c>
      <c r="H529" s="221">
        <v>5</v>
      </c>
      <c r="I529" s="222"/>
      <c r="J529" s="223">
        <f>ROUND(I529*H529,2)</f>
        <v>0</v>
      </c>
      <c r="K529" s="224"/>
      <c r="L529" s="44"/>
      <c r="M529" s="225" t="s">
        <v>1</v>
      </c>
      <c r="N529" s="226" t="s">
        <v>42</v>
      </c>
      <c r="O529" s="91"/>
      <c r="P529" s="227">
        <f>O529*H529</f>
        <v>0</v>
      </c>
      <c r="Q529" s="227">
        <v>0</v>
      </c>
      <c r="R529" s="227">
        <f>Q529*H529</f>
        <v>0</v>
      </c>
      <c r="S529" s="227">
        <v>0</v>
      </c>
      <c r="T529" s="228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9" t="s">
        <v>130</v>
      </c>
      <c r="AT529" s="229" t="s">
        <v>126</v>
      </c>
      <c r="AU529" s="229" t="s">
        <v>87</v>
      </c>
      <c r="AY529" s="17" t="s">
        <v>124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85</v>
      </c>
      <c r="BK529" s="230">
        <f>ROUND(I529*H529,2)</f>
        <v>0</v>
      </c>
      <c r="BL529" s="17" t="s">
        <v>130</v>
      </c>
      <c r="BM529" s="229" t="s">
        <v>449</v>
      </c>
    </row>
    <row r="530" s="12" customFormat="1" ht="22.8" customHeight="1">
      <c r="A530" s="12"/>
      <c r="B530" s="203"/>
      <c r="C530" s="204"/>
      <c r="D530" s="205" t="s">
        <v>76</v>
      </c>
      <c r="E530" s="279" t="s">
        <v>450</v>
      </c>
      <c r="F530" s="279" t="s">
        <v>451</v>
      </c>
      <c r="G530" s="204"/>
      <c r="H530" s="204"/>
      <c r="I530" s="207"/>
      <c r="J530" s="280">
        <f>BK530</f>
        <v>0</v>
      </c>
      <c r="K530" s="204"/>
      <c r="L530" s="209"/>
      <c r="M530" s="210"/>
      <c r="N530" s="211"/>
      <c r="O530" s="211"/>
      <c r="P530" s="212">
        <f>P531</f>
        <v>0</v>
      </c>
      <c r="Q530" s="211"/>
      <c r="R530" s="212">
        <f>R531</f>
        <v>0</v>
      </c>
      <c r="S530" s="211"/>
      <c r="T530" s="213">
        <f>T531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4" t="s">
        <v>281</v>
      </c>
      <c r="AT530" s="215" t="s">
        <v>76</v>
      </c>
      <c r="AU530" s="215" t="s">
        <v>85</v>
      </c>
      <c r="AY530" s="214" t="s">
        <v>124</v>
      </c>
      <c r="BK530" s="216">
        <f>BK531</f>
        <v>0</v>
      </c>
    </row>
    <row r="531" s="2" customFormat="1" ht="16.5" customHeight="1">
      <c r="A531" s="38"/>
      <c r="B531" s="39"/>
      <c r="C531" s="217" t="s">
        <v>7</v>
      </c>
      <c r="D531" s="217" t="s">
        <v>126</v>
      </c>
      <c r="E531" s="218" t="s">
        <v>452</v>
      </c>
      <c r="F531" s="219" t="s">
        <v>453</v>
      </c>
      <c r="G531" s="220" t="s">
        <v>448</v>
      </c>
      <c r="H531" s="221">
        <v>3</v>
      </c>
      <c r="I531" s="222"/>
      <c r="J531" s="223">
        <f>ROUND(I531*H531,2)</f>
        <v>0</v>
      </c>
      <c r="K531" s="224"/>
      <c r="L531" s="44"/>
      <c r="M531" s="281" t="s">
        <v>1</v>
      </c>
      <c r="N531" s="282" t="s">
        <v>42</v>
      </c>
      <c r="O531" s="283"/>
      <c r="P531" s="284">
        <f>O531*H531</f>
        <v>0</v>
      </c>
      <c r="Q531" s="284">
        <v>0</v>
      </c>
      <c r="R531" s="284">
        <f>Q531*H531</f>
        <v>0</v>
      </c>
      <c r="S531" s="284">
        <v>0</v>
      </c>
      <c r="T531" s="285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130</v>
      </c>
      <c r="AT531" s="229" t="s">
        <v>126</v>
      </c>
      <c r="AU531" s="229" t="s">
        <v>87</v>
      </c>
      <c r="AY531" s="17" t="s">
        <v>124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85</v>
      </c>
      <c r="BK531" s="230">
        <f>ROUND(I531*H531,2)</f>
        <v>0</v>
      </c>
      <c r="BL531" s="17" t="s">
        <v>130</v>
      </c>
      <c r="BM531" s="229" t="s">
        <v>8</v>
      </c>
    </row>
    <row r="532" s="2" customFormat="1" ht="6.96" customHeight="1">
      <c r="A532" s="38"/>
      <c r="B532" s="66"/>
      <c r="C532" s="67"/>
      <c r="D532" s="67"/>
      <c r="E532" s="67"/>
      <c r="F532" s="67"/>
      <c r="G532" s="67"/>
      <c r="H532" s="67"/>
      <c r="I532" s="67"/>
      <c r="J532" s="67"/>
      <c r="K532" s="67"/>
      <c r="L532" s="44"/>
      <c r="M532" s="38"/>
      <c r="O532" s="38"/>
      <c r="P532" s="38"/>
      <c r="Q532" s="38"/>
      <c r="R532" s="38"/>
      <c r="S532" s="38"/>
      <c r="T532" s="38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</row>
  </sheetData>
  <sheetProtection sheet="1" autoFilter="0" formatColumns="0" formatRows="0" objects="1" scenarios="1" spinCount="100000" saltValue="OOXeIsaqhOfjaYnPb808vPrBZ8irJjLUdGS+umIBkll6l6KDTsSD0y4cHeYPe0wWbogJjJrsdLfHFTSTFQv8WA==" hashValue="RDNGvtzczcP4nAL1VSNRVCG0wo1AS9yDDkxQv201cZwH+rfQaHoDYpBarr/AccJ5/CVSyCoYV0X12KauK4zAHA==" algorithmName="SHA-512" password="CC35"/>
  <autoFilter ref="C122:K53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DVT Kozrálka Prusinovice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13. 2. 2024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ROUND((SUM(BE122:BE245)),  2)</f>
        <v>0</v>
      </c>
      <c r="G33" s="38"/>
      <c r="H33" s="38"/>
      <c r="I33" s="155">
        <v>0.20999999999999999</v>
      </c>
      <c r="J33" s="154">
        <f>ROUND(((SUM(BE122:BE245))*I33),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ROUND((SUM(BF122:BF245)),  2)</f>
        <v>0</v>
      </c>
      <c r="G34" s="38"/>
      <c r="H34" s="38"/>
      <c r="I34" s="155">
        <v>0.12</v>
      </c>
      <c r="J34" s="154">
        <f>ROUND(((SUM(BF122:BF245))*I34),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ROUND((SUM(BG122:BG245)),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ROUND((SUM(BH122:BH245)),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ROUND((SUM(BI122:BI245)),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DVT Kozrálka Prusinovice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Investice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455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456</v>
      </c>
      <c r="E99" s="188"/>
      <c r="F99" s="188"/>
      <c r="G99" s="188"/>
      <c r="H99" s="188"/>
      <c r="I99" s="188"/>
      <c r="J99" s="189">
        <f>J176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457</v>
      </c>
      <c r="E100" s="188"/>
      <c r="F100" s="188"/>
      <c r="G100" s="188"/>
      <c r="H100" s="188"/>
      <c r="I100" s="188"/>
      <c r="J100" s="189">
        <f>J195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458</v>
      </c>
      <c r="E101" s="188"/>
      <c r="F101" s="188"/>
      <c r="G101" s="188"/>
      <c r="H101" s="188"/>
      <c r="I101" s="188"/>
      <c r="J101" s="189">
        <f>J228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459</v>
      </c>
      <c r="E102" s="188"/>
      <c r="F102" s="188"/>
      <c r="G102" s="188"/>
      <c r="H102" s="188"/>
      <c r="I102" s="188"/>
      <c r="J102" s="189">
        <f>J244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DVT Kozrálka Prusinovice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02 - Investice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13. 2. 2024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Povodí Moravy, s.p.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110</v>
      </c>
      <c r="D121" s="194" t="s">
        <v>62</v>
      </c>
      <c r="E121" s="194" t="s">
        <v>58</v>
      </c>
      <c r="F121" s="194" t="s">
        <v>59</v>
      </c>
      <c r="G121" s="194" t="s">
        <v>111</v>
      </c>
      <c r="H121" s="194" t="s">
        <v>112</v>
      </c>
      <c r="I121" s="194" t="s">
        <v>113</v>
      </c>
      <c r="J121" s="195" t="s">
        <v>99</v>
      </c>
      <c r="K121" s="196" t="s">
        <v>114</v>
      </c>
      <c r="L121" s="197"/>
      <c r="M121" s="100" t="s">
        <v>1</v>
      </c>
      <c r="N121" s="101" t="s">
        <v>41</v>
      </c>
      <c r="O121" s="101" t="s">
        <v>115</v>
      </c>
      <c r="P121" s="101" t="s">
        <v>116</v>
      </c>
      <c r="Q121" s="101" t="s">
        <v>117</v>
      </c>
      <c r="R121" s="101" t="s">
        <v>118</v>
      </c>
      <c r="S121" s="101" t="s">
        <v>119</v>
      </c>
      <c r="T121" s="102" t="s">
        <v>120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121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</f>
        <v>0</v>
      </c>
      <c r="Q122" s="104"/>
      <c r="R122" s="200">
        <f>R123</f>
        <v>613.07763513999998</v>
      </c>
      <c r="S122" s="104"/>
      <c r="T122" s="201">
        <f>T123</f>
        <v>8.8350000000000009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101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76</v>
      </c>
      <c r="E123" s="206" t="s">
        <v>122</v>
      </c>
      <c r="F123" s="206" t="s">
        <v>123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P124+P176+P195+P228+P244</f>
        <v>0</v>
      </c>
      <c r="Q123" s="211"/>
      <c r="R123" s="212">
        <f>R124+R176+R195+R228+R244</f>
        <v>613.07763513999998</v>
      </c>
      <c r="S123" s="211"/>
      <c r="T123" s="213">
        <f>T124+T176+T195+T228+T244</f>
        <v>8.8350000000000009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77</v>
      </c>
      <c r="AY123" s="214" t="s">
        <v>124</v>
      </c>
      <c r="BK123" s="216">
        <f>BK124+BK176+BK195+BK228+BK244</f>
        <v>0</v>
      </c>
    </row>
    <row r="124" s="12" customFormat="1" ht="22.8" customHeight="1">
      <c r="A124" s="12"/>
      <c r="B124" s="203"/>
      <c r="C124" s="204"/>
      <c r="D124" s="205" t="s">
        <v>76</v>
      </c>
      <c r="E124" s="279" t="s">
        <v>85</v>
      </c>
      <c r="F124" s="279" t="s">
        <v>125</v>
      </c>
      <c r="G124" s="204"/>
      <c r="H124" s="204"/>
      <c r="I124" s="207"/>
      <c r="J124" s="280">
        <f>BK124</f>
        <v>0</v>
      </c>
      <c r="K124" s="204"/>
      <c r="L124" s="209"/>
      <c r="M124" s="210"/>
      <c r="N124" s="211"/>
      <c r="O124" s="211"/>
      <c r="P124" s="212">
        <f>SUM(P125:P175)</f>
        <v>0</v>
      </c>
      <c r="Q124" s="211"/>
      <c r="R124" s="212">
        <f>SUM(R125:R175)</f>
        <v>0</v>
      </c>
      <c r="S124" s="211"/>
      <c r="T124" s="213">
        <f>SUM(T125:T175)</f>
        <v>8.8350000000000009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85</v>
      </c>
      <c r="AY124" s="214" t="s">
        <v>124</v>
      </c>
      <c r="BK124" s="216">
        <f>SUM(BK125:BK175)</f>
        <v>0</v>
      </c>
    </row>
    <row r="125" s="2" customFormat="1" ht="49.05" customHeight="1">
      <c r="A125" s="38"/>
      <c r="B125" s="39"/>
      <c r="C125" s="217" t="s">
        <v>85</v>
      </c>
      <c r="D125" s="217" t="s">
        <v>126</v>
      </c>
      <c r="E125" s="218" t="s">
        <v>460</v>
      </c>
      <c r="F125" s="219" t="s">
        <v>461</v>
      </c>
      <c r="G125" s="220" t="s">
        <v>139</v>
      </c>
      <c r="H125" s="221">
        <v>4.6500000000000004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1.8999999999999999</v>
      </c>
      <c r="T125" s="228">
        <f>S125*H125</f>
        <v>8.8350000000000009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130</v>
      </c>
      <c r="AT125" s="229" t="s">
        <v>126</v>
      </c>
      <c r="AU125" s="229" t="s">
        <v>87</v>
      </c>
      <c r="AY125" s="17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130</v>
      </c>
      <c r="BM125" s="229" t="s">
        <v>305</v>
      </c>
    </row>
    <row r="126" s="13" customFormat="1">
      <c r="A126" s="13"/>
      <c r="B126" s="231"/>
      <c r="C126" s="232"/>
      <c r="D126" s="233" t="s">
        <v>141</v>
      </c>
      <c r="E126" s="234" t="s">
        <v>1</v>
      </c>
      <c r="F126" s="235" t="s">
        <v>462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141</v>
      </c>
      <c r="AU126" s="241" t="s">
        <v>87</v>
      </c>
      <c r="AV126" s="13" t="s">
        <v>85</v>
      </c>
      <c r="AW126" s="13" t="s">
        <v>34</v>
      </c>
      <c r="AX126" s="13" t="s">
        <v>77</v>
      </c>
      <c r="AY126" s="241" t="s">
        <v>124</v>
      </c>
    </row>
    <row r="127" s="14" customFormat="1">
      <c r="A127" s="14"/>
      <c r="B127" s="242"/>
      <c r="C127" s="243"/>
      <c r="D127" s="233" t="s">
        <v>141</v>
      </c>
      <c r="E127" s="244" t="s">
        <v>1</v>
      </c>
      <c r="F127" s="245" t="s">
        <v>463</v>
      </c>
      <c r="G127" s="243"/>
      <c r="H127" s="246">
        <v>4.6500000000000004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141</v>
      </c>
      <c r="AU127" s="252" t="s">
        <v>87</v>
      </c>
      <c r="AV127" s="14" t="s">
        <v>87</v>
      </c>
      <c r="AW127" s="14" t="s">
        <v>34</v>
      </c>
      <c r="AX127" s="14" t="s">
        <v>77</v>
      </c>
      <c r="AY127" s="252" t="s">
        <v>124</v>
      </c>
    </row>
    <row r="128" s="15" customFormat="1">
      <c r="A128" s="15"/>
      <c r="B128" s="253"/>
      <c r="C128" s="254"/>
      <c r="D128" s="233" t="s">
        <v>141</v>
      </c>
      <c r="E128" s="255" t="s">
        <v>1</v>
      </c>
      <c r="F128" s="256" t="s">
        <v>196</v>
      </c>
      <c r="G128" s="254"/>
      <c r="H128" s="257">
        <v>4.6500000000000004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141</v>
      </c>
      <c r="AU128" s="263" t="s">
        <v>87</v>
      </c>
      <c r="AV128" s="15" t="s">
        <v>130</v>
      </c>
      <c r="AW128" s="15" t="s">
        <v>34</v>
      </c>
      <c r="AX128" s="15" t="s">
        <v>85</v>
      </c>
      <c r="AY128" s="263" t="s">
        <v>124</v>
      </c>
    </row>
    <row r="129" s="2" customFormat="1" ht="37.8" customHeight="1">
      <c r="A129" s="38"/>
      <c r="B129" s="39"/>
      <c r="C129" s="217" t="s">
        <v>87</v>
      </c>
      <c r="D129" s="217" t="s">
        <v>126</v>
      </c>
      <c r="E129" s="218" t="s">
        <v>464</v>
      </c>
      <c r="F129" s="219" t="s">
        <v>465</v>
      </c>
      <c r="G129" s="220" t="s">
        <v>139</v>
      </c>
      <c r="H129" s="221">
        <v>4.6500000000000004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130</v>
      </c>
      <c r="AT129" s="229" t="s">
        <v>126</v>
      </c>
      <c r="AU129" s="229" t="s">
        <v>87</v>
      </c>
      <c r="AY129" s="17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130</v>
      </c>
      <c r="BM129" s="229" t="s">
        <v>334</v>
      </c>
    </row>
    <row r="130" s="13" customFormat="1">
      <c r="A130" s="13"/>
      <c r="B130" s="231"/>
      <c r="C130" s="232"/>
      <c r="D130" s="233" t="s">
        <v>141</v>
      </c>
      <c r="E130" s="234" t="s">
        <v>1</v>
      </c>
      <c r="F130" s="235" t="s">
        <v>462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141</v>
      </c>
      <c r="AU130" s="241" t="s">
        <v>87</v>
      </c>
      <c r="AV130" s="13" t="s">
        <v>85</v>
      </c>
      <c r="AW130" s="13" t="s">
        <v>34</v>
      </c>
      <c r="AX130" s="13" t="s">
        <v>77</v>
      </c>
      <c r="AY130" s="241" t="s">
        <v>124</v>
      </c>
    </row>
    <row r="131" s="14" customFormat="1">
      <c r="A131" s="14"/>
      <c r="B131" s="242"/>
      <c r="C131" s="243"/>
      <c r="D131" s="233" t="s">
        <v>141</v>
      </c>
      <c r="E131" s="244" t="s">
        <v>1</v>
      </c>
      <c r="F131" s="245" t="s">
        <v>463</v>
      </c>
      <c r="G131" s="243"/>
      <c r="H131" s="246">
        <v>4.6500000000000004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141</v>
      </c>
      <c r="AU131" s="252" t="s">
        <v>87</v>
      </c>
      <c r="AV131" s="14" t="s">
        <v>87</v>
      </c>
      <c r="AW131" s="14" t="s">
        <v>34</v>
      </c>
      <c r="AX131" s="14" t="s">
        <v>77</v>
      </c>
      <c r="AY131" s="252" t="s">
        <v>124</v>
      </c>
    </row>
    <row r="132" s="15" customFormat="1">
      <c r="A132" s="15"/>
      <c r="B132" s="253"/>
      <c r="C132" s="254"/>
      <c r="D132" s="233" t="s">
        <v>141</v>
      </c>
      <c r="E132" s="255" t="s">
        <v>1</v>
      </c>
      <c r="F132" s="256" t="s">
        <v>196</v>
      </c>
      <c r="G132" s="254"/>
      <c r="H132" s="257">
        <v>4.6500000000000004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141</v>
      </c>
      <c r="AU132" s="263" t="s">
        <v>87</v>
      </c>
      <c r="AV132" s="15" t="s">
        <v>130</v>
      </c>
      <c r="AW132" s="15" t="s">
        <v>34</v>
      </c>
      <c r="AX132" s="15" t="s">
        <v>85</v>
      </c>
      <c r="AY132" s="263" t="s">
        <v>124</v>
      </c>
    </row>
    <row r="133" s="2" customFormat="1" ht="37.8" customHeight="1">
      <c r="A133" s="38"/>
      <c r="B133" s="39"/>
      <c r="C133" s="217" t="s">
        <v>136</v>
      </c>
      <c r="D133" s="217" t="s">
        <v>126</v>
      </c>
      <c r="E133" s="218" t="s">
        <v>466</v>
      </c>
      <c r="F133" s="219" t="s">
        <v>467</v>
      </c>
      <c r="G133" s="220" t="s">
        <v>139</v>
      </c>
      <c r="H133" s="221">
        <v>4.6500000000000004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130</v>
      </c>
      <c r="AT133" s="229" t="s">
        <v>126</v>
      </c>
      <c r="AU133" s="229" t="s">
        <v>87</v>
      </c>
      <c r="AY133" s="17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130</v>
      </c>
      <c r="BM133" s="229" t="s">
        <v>390</v>
      </c>
    </row>
    <row r="134" s="13" customFormat="1">
      <c r="A134" s="13"/>
      <c r="B134" s="231"/>
      <c r="C134" s="232"/>
      <c r="D134" s="233" t="s">
        <v>141</v>
      </c>
      <c r="E134" s="234" t="s">
        <v>1</v>
      </c>
      <c r="F134" s="235" t="s">
        <v>462</v>
      </c>
      <c r="G134" s="232"/>
      <c r="H134" s="234" t="s">
        <v>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141</v>
      </c>
      <c r="AU134" s="241" t="s">
        <v>87</v>
      </c>
      <c r="AV134" s="13" t="s">
        <v>85</v>
      </c>
      <c r="AW134" s="13" t="s">
        <v>34</v>
      </c>
      <c r="AX134" s="13" t="s">
        <v>77</v>
      </c>
      <c r="AY134" s="241" t="s">
        <v>124</v>
      </c>
    </row>
    <row r="135" s="14" customFormat="1">
      <c r="A135" s="14"/>
      <c r="B135" s="242"/>
      <c r="C135" s="243"/>
      <c r="D135" s="233" t="s">
        <v>141</v>
      </c>
      <c r="E135" s="244" t="s">
        <v>1</v>
      </c>
      <c r="F135" s="245" t="s">
        <v>463</v>
      </c>
      <c r="G135" s="243"/>
      <c r="H135" s="246">
        <v>4.6500000000000004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141</v>
      </c>
      <c r="AU135" s="252" t="s">
        <v>87</v>
      </c>
      <c r="AV135" s="14" t="s">
        <v>87</v>
      </c>
      <c r="AW135" s="14" t="s">
        <v>34</v>
      </c>
      <c r="AX135" s="14" t="s">
        <v>77</v>
      </c>
      <c r="AY135" s="252" t="s">
        <v>124</v>
      </c>
    </row>
    <row r="136" s="15" customFormat="1">
      <c r="A136" s="15"/>
      <c r="B136" s="253"/>
      <c r="C136" s="254"/>
      <c r="D136" s="233" t="s">
        <v>141</v>
      </c>
      <c r="E136" s="255" t="s">
        <v>1</v>
      </c>
      <c r="F136" s="256" t="s">
        <v>196</v>
      </c>
      <c r="G136" s="254"/>
      <c r="H136" s="257">
        <v>4.6500000000000004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141</v>
      </c>
      <c r="AU136" s="263" t="s">
        <v>87</v>
      </c>
      <c r="AV136" s="15" t="s">
        <v>130</v>
      </c>
      <c r="AW136" s="15" t="s">
        <v>34</v>
      </c>
      <c r="AX136" s="15" t="s">
        <v>85</v>
      </c>
      <c r="AY136" s="263" t="s">
        <v>124</v>
      </c>
    </row>
    <row r="137" s="2" customFormat="1" ht="33" customHeight="1">
      <c r="A137" s="38"/>
      <c r="B137" s="39"/>
      <c r="C137" s="217" t="s">
        <v>130</v>
      </c>
      <c r="D137" s="217" t="s">
        <v>126</v>
      </c>
      <c r="E137" s="218" t="s">
        <v>137</v>
      </c>
      <c r="F137" s="219" t="s">
        <v>138</v>
      </c>
      <c r="G137" s="220" t="s">
        <v>139</v>
      </c>
      <c r="H137" s="221">
        <v>140.88399999999999</v>
      </c>
      <c r="I137" s="222"/>
      <c r="J137" s="223">
        <f>ROUND(I137*H137,2)</f>
        <v>0</v>
      </c>
      <c r="K137" s="224"/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130</v>
      </c>
      <c r="AT137" s="229" t="s">
        <v>126</v>
      </c>
      <c r="AU137" s="229" t="s">
        <v>87</v>
      </c>
      <c r="AY137" s="17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130</v>
      </c>
      <c r="BM137" s="229" t="s">
        <v>87</v>
      </c>
    </row>
    <row r="138" s="13" customFormat="1">
      <c r="A138" s="13"/>
      <c r="B138" s="231"/>
      <c r="C138" s="232"/>
      <c r="D138" s="233" t="s">
        <v>141</v>
      </c>
      <c r="E138" s="234" t="s">
        <v>1</v>
      </c>
      <c r="F138" s="235" t="s">
        <v>230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141</v>
      </c>
      <c r="AU138" s="241" t="s">
        <v>87</v>
      </c>
      <c r="AV138" s="13" t="s">
        <v>85</v>
      </c>
      <c r="AW138" s="13" t="s">
        <v>34</v>
      </c>
      <c r="AX138" s="13" t="s">
        <v>77</v>
      </c>
      <c r="AY138" s="241" t="s">
        <v>124</v>
      </c>
    </row>
    <row r="139" s="14" customFormat="1">
      <c r="A139" s="14"/>
      <c r="B139" s="242"/>
      <c r="C139" s="243"/>
      <c r="D139" s="233" t="s">
        <v>141</v>
      </c>
      <c r="E139" s="244" t="s">
        <v>1</v>
      </c>
      <c r="F139" s="245" t="s">
        <v>468</v>
      </c>
      <c r="G139" s="243"/>
      <c r="H139" s="246">
        <v>7.5599999999999996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141</v>
      </c>
      <c r="AU139" s="252" t="s">
        <v>87</v>
      </c>
      <c r="AV139" s="14" t="s">
        <v>87</v>
      </c>
      <c r="AW139" s="14" t="s">
        <v>34</v>
      </c>
      <c r="AX139" s="14" t="s">
        <v>77</v>
      </c>
      <c r="AY139" s="252" t="s">
        <v>124</v>
      </c>
    </row>
    <row r="140" s="13" customFormat="1">
      <c r="A140" s="13"/>
      <c r="B140" s="231"/>
      <c r="C140" s="232"/>
      <c r="D140" s="233" t="s">
        <v>141</v>
      </c>
      <c r="E140" s="234" t="s">
        <v>1</v>
      </c>
      <c r="F140" s="235" t="s">
        <v>232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141</v>
      </c>
      <c r="AU140" s="241" t="s">
        <v>87</v>
      </c>
      <c r="AV140" s="13" t="s">
        <v>85</v>
      </c>
      <c r="AW140" s="13" t="s">
        <v>34</v>
      </c>
      <c r="AX140" s="13" t="s">
        <v>77</v>
      </c>
      <c r="AY140" s="241" t="s">
        <v>124</v>
      </c>
    </row>
    <row r="141" s="14" customFormat="1">
      <c r="A141" s="14"/>
      <c r="B141" s="242"/>
      <c r="C141" s="243"/>
      <c r="D141" s="233" t="s">
        <v>141</v>
      </c>
      <c r="E141" s="244" t="s">
        <v>1</v>
      </c>
      <c r="F141" s="245" t="s">
        <v>469</v>
      </c>
      <c r="G141" s="243"/>
      <c r="H141" s="246">
        <v>18.329999999999998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141</v>
      </c>
      <c r="AU141" s="252" t="s">
        <v>87</v>
      </c>
      <c r="AV141" s="14" t="s">
        <v>87</v>
      </c>
      <c r="AW141" s="14" t="s">
        <v>34</v>
      </c>
      <c r="AX141" s="14" t="s">
        <v>77</v>
      </c>
      <c r="AY141" s="252" t="s">
        <v>124</v>
      </c>
    </row>
    <row r="142" s="13" customFormat="1">
      <c r="A142" s="13"/>
      <c r="B142" s="231"/>
      <c r="C142" s="232"/>
      <c r="D142" s="233" t="s">
        <v>141</v>
      </c>
      <c r="E142" s="234" t="s">
        <v>1</v>
      </c>
      <c r="F142" s="235" t="s">
        <v>234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141</v>
      </c>
      <c r="AU142" s="241" t="s">
        <v>87</v>
      </c>
      <c r="AV142" s="13" t="s">
        <v>85</v>
      </c>
      <c r="AW142" s="13" t="s">
        <v>34</v>
      </c>
      <c r="AX142" s="13" t="s">
        <v>77</v>
      </c>
      <c r="AY142" s="241" t="s">
        <v>124</v>
      </c>
    </row>
    <row r="143" s="14" customFormat="1">
      <c r="A143" s="14"/>
      <c r="B143" s="242"/>
      <c r="C143" s="243"/>
      <c r="D143" s="233" t="s">
        <v>141</v>
      </c>
      <c r="E143" s="244" t="s">
        <v>1</v>
      </c>
      <c r="F143" s="245" t="s">
        <v>470</v>
      </c>
      <c r="G143" s="243"/>
      <c r="H143" s="246">
        <v>14.960000000000001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141</v>
      </c>
      <c r="AU143" s="252" t="s">
        <v>87</v>
      </c>
      <c r="AV143" s="14" t="s">
        <v>87</v>
      </c>
      <c r="AW143" s="14" t="s">
        <v>34</v>
      </c>
      <c r="AX143" s="14" t="s">
        <v>77</v>
      </c>
      <c r="AY143" s="252" t="s">
        <v>124</v>
      </c>
    </row>
    <row r="144" s="13" customFormat="1">
      <c r="A144" s="13"/>
      <c r="B144" s="231"/>
      <c r="C144" s="232"/>
      <c r="D144" s="233" t="s">
        <v>141</v>
      </c>
      <c r="E144" s="234" t="s">
        <v>1</v>
      </c>
      <c r="F144" s="235" t="s">
        <v>236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141</v>
      </c>
      <c r="AU144" s="241" t="s">
        <v>87</v>
      </c>
      <c r="AV144" s="13" t="s">
        <v>85</v>
      </c>
      <c r="AW144" s="13" t="s">
        <v>34</v>
      </c>
      <c r="AX144" s="13" t="s">
        <v>77</v>
      </c>
      <c r="AY144" s="241" t="s">
        <v>124</v>
      </c>
    </row>
    <row r="145" s="14" customFormat="1">
      <c r="A145" s="14"/>
      <c r="B145" s="242"/>
      <c r="C145" s="243"/>
      <c r="D145" s="233" t="s">
        <v>141</v>
      </c>
      <c r="E145" s="244" t="s">
        <v>1</v>
      </c>
      <c r="F145" s="245" t="s">
        <v>471</v>
      </c>
      <c r="G145" s="243"/>
      <c r="H145" s="246">
        <v>19.890000000000001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141</v>
      </c>
      <c r="AU145" s="252" t="s">
        <v>87</v>
      </c>
      <c r="AV145" s="14" t="s">
        <v>87</v>
      </c>
      <c r="AW145" s="14" t="s">
        <v>34</v>
      </c>
      <c r="AX145" s="14" t="s">
        <v>77</v>
      </c>
      <c r="AY145" s="252" t="s">
        <v>124</v>
      </c>
    </row>
    <row r="146" s="13" customFormat="1">
      <c r="A146" s="13"/>
      <c r="B146" s="231"/>
      <c r="C146" s="232"/>
      <c r="D146" s="233" t="s">
        <v>141</v>
      </c>
      <c r="E146" s="234" t="s">
        <v>1</v>
      </c>
      <c r="F146" s="235" t="s">
        <v>238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141</v>
      </c>
      <c r="AU146" s="241" t="s">
        <v>87</v>
      </c>
      <c r="AV146" s="13" t="s">
        <v>85</v>
      </c>
      <c r="AW146" s="13" t="s">
        <v>34</v>
      </c>
      <c r="AX146" s="13" t="s">
        <v>77</v>
      </c>
      <c r="AY146" s="241" t="s">
        <v>124</v>
      </c>
    </row>
    <row r="147" s="14" customFormat="1">
      <c r="A147" s="14"/>
      <c r="B147" s="242"/>
      <c r="C147" s="243"/>
      <c r="D147" s="233" t="s">
        <v>141</v>
      </c>
      <c r="E147" s="244" t="s">
        <v>1</v>
      </c>
      <c r="F147" s="245" t="s">
        <v>472</v>
      </c>
      <c r="G147" s="243"/>
      <c r="H147" s="246">
        <v>5.7599999999999998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141</v>
      </c>
      <c r="AU147" s="252" t="s">
        <v>87</v>
      </c>
      <c r="AV147" s="14" t="s">
        <v>87</v>
      </c>
      <c r="AW147" s="14" t="s">
        <v>34</v>
      </c>
      <c r="AX147" s="14" t="s">
        <v>77</v>
      </c>
      <c r="AY147" s="252" t="s">
        <v>124</v>
      </c>
    </row>
    <row r="148" s="13" customFormat="1">
      <c r="A148" s="13"/>
      <c r="B148" s="231"/>
      <c r="C148" s="232"/>
      <c r="D148" s="233" t="s">
        <v>141</v>
      </c>
      <c r="E148" s="234" t="s">
        <v>1</v>
      </c>
      <c r="F148" s="235" t="s">
        <v>473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141</v>
      </c>
      <c r="AU148" s="241" t="s">
        <v>87</v>
      </c>
      <c r="AV148" s="13" t="s">
        <v>85</v>
      </c>
      <c r="AW148" s="13" t="s">
        <v>34</v>
      </c>
      <c r="AX148" s="13" t="s">
        <v>77</v>
      </c>
      <c r="AY148" s="241" t="s">
        <v>124</v>
      </c>
    </row>
    <row r="149" s="14" customFormat="1">
      <c r="A149" s="14"/>
      <c r="B149" s="242"/>
      <c r="C149" s="243"/>
      <c r="D149" s="233" t="s">
        <v>141</v>
      </c>
      <c r="E149" s="244" t="s">
        <v>1</v>
      </c>
      <c r="F149" s="245" t="s">
        <v>474</v>
      </c>
      <c r="G149" s="243"/>
      <c r="H149" s="246">
        <v>2.7000000000000002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141</v>
      </c>
      <c r="AU149" s="252" t="s">
        <v>87</v>
      </c>
      <c r="AV149" s="14" t="s">
        <v>87</v>
      </c>
      <c r="AW149" s="14" t="s">
        <v>34</v>
      </c>
      <c r="AX149" s="14" t="s">
        <v>77</v>
      </c>
      <c r="AY149" s="252" t="s">
        <v>124</v>
      </c>
    </row>
    <row r="150" s="13" customFormat="1">
      <c r="A150" s="13"/>
      <c r="B150" s="231"/>
      <c r="C150" s="232"/>
      <c r="D150" s="233" t="s">
        <v>141</v>
      </c>
      <c r="E150" s="234" t="s">
        <v>1</v>
      </c>
      <c r="F150" s="235" t="s">
        <v>475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141</v>
      </c>
      <c r="AU150" s="241" t="s">
        <v>87</v>
      </c>
      <c r="AV150" s="13" t="s">
        <v>85</v>
      </c>
      <c r="AW150" s="13" t="s">
        <v>34</v>
      </c>
      <c r="AX150" s="13" t="s">
        <v>77</v>
      </c>
      <c r="AY150" s="241" t="s">
        <v>124</v>
      </c>
    </row>
    <row r="151" s="14" customFormat="1">
      <c r="A151" s="14"/>
      <c r="B151" s="242"/>
      <c r="C151" s="243"/>
      <c r="D151" s="233" t="s">
        <v>141</v>
      </c>
      <c r="E151" s="244" t="s">
        <v>1</v>
      </c>
      <c r="F151" s="245" t="s">
        <v>476</v>
      </c>
      <c r="G151" s="243"/>
      <c r="H151" s="246">
        <v>5.5800000000000001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141</v>
      </c>
      <c r="AU151" s="252" t="s">
        <v>87</v>
      </c>
      <c r="AV151" s="14" t="s">
        <v>87</v>
      </c>
      <c r="AW151" s="14" t="s">
        <v>34</v>
      </c>
      <c r="AX151" s="14" t="s">
        <v>77</v>
      </c>
      <c r="AY151" s="252" t="s">
        <v>124</v>
      </c>
    </row>
    <row r="152" s="13" customFormat="1">
      <c r="A152" s="13"/>
      <c r="B152" s="231"/>
      <c r="C152" s="232"/>
      <c r="D152" s="233" t="s">
        <v>141</v>
      </c>
      <c r="E152" s="234" t="s">
        <v>1</v>
      </c>
      <c r="F152" s="235" t="s">
        <v>244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141</v>
      </c>
      <c r="AU152" s="241" t="s">
        <v>87</v>
      </c>
      <c r="AV152" s="13" t="s">
        <v>85</v>
      </c>
      <c r="AW152" s="13" t="s">
        <v>34</v>
      </c>
      <c r="AX152" s="13" t="s">
        <v>77</v>
      </c>
      <c r="AY152" s="241" t="s">
        <v>124</v>
      </c>
    </row>
    <row r="153" s="14" customFormat="1">
      <c r="A153" s="14"/>
      <c r="B153" s="242"/>
      <c r="C153" s="243"/>
      <c r="D153" s="233" t="s">
        <v>141</v>
      </c>
      <c r="E153" s="244" t="s">
        <v>1</v>
      </c>
      <c r="F153" s="245" t="s">
        <v>477</v>
      </c>
      <c r="G153" s="243"/>
      <c r="H153" s="246">
        <v>11.640000000000001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141</v>
      </c>
      <c r="AU153" s="252" t="s">
        <v>87</v>
      </c>
      <c r="AV153" s="14" t="s">
        <v>87</v>
      </c>
      <c r="AW153" s="14" t="s">
        <v>34</v>
      </c>
      <c r="AX153" s="14" t="s">
        <v>77</v>
      </c>
      <c r="AY153" s="252" t="s">
        <v>124</v>
      </c>
    </row>
    <row r="154" s="13" customFormat="1">
      <c r="A154" s="13"/>
      <c r="B154" s="231"/>
      <c r="C154" s="232"/>
      <c r="D154" s="233" t="s">
        <v>141</v>
      </c>
      <c r="E154" s="234" t="s">
        <v>1</v>
      </c>
      <c r="F154" s="235" t="s">
        <v>246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141</v>
      </c>
      <c r="AU154" s="241" t="s">
        <v>87</v>
      </c>
      <c r="AV154" s="13" t="s">
        <v>85</v>
      </c>
      <c r="AW154" s="13" t="s">
        <v>34</v>
      </c>
      <c r="AX154" s="13" t="s">
        <v>77</v>
      </c>
      <c r="AY154" s="241" t="s">
        <v>124</v>
      </c>
    </row>
    <row r="155" s="14" customFormat="1">
      <c r="A155" s="14"/>
      <c r="B155" s="242"/>
      <c r="C155" s="243"/>
      <c r="D155" s="233" t="s">
        <v>141</v>
      </c>
      <c r="E155" s="244" t="s">
        <v>1</v>
      </c>
      <c r="F155" s="245" t="s">
        <v>478</v>
      </c>
      <c r="G155" s="243"/>
      <c r="H155" s="246">
        <v>13.337999999999999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141</v>
      </c>
      <c r="AU155" s="252" t="s">
        <v>87</v>
      </c>
      <c r="AV155" s="14" t="s">
        <v>87</v>
      </c>
      <c r="AW155" s="14" t="s">
        <v>34</v>
      </c>
      <c r="AX155" s="14" t="s">
        <v>77</v>
      </c>
      <c r="AY155" s="252" t="s">
        <v>124</v>
      </c>
    </row>
    <row r="156" s="13" customFormat="1">
      <c r="A156" s="13"/>
      <c r="B156" s="231"/>
      <c r="C156" s="232"/>
      <c r="D156" s="233" t="s">
        <v>141</v>
      </c>
      <c r="E156" s="234" t="s">
        <v>1</v>
      </c>
      <c r="F156" s="235" t="s">
        <v>248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141</v>
      </c>
      <c r="AU156" s="241" t="s">
        <v>87</v>
      </c>
      <c r="AV156" s="13" t="s">
        <v>85</v>
      </c>
      <c r="AW156" s="13" t="s">
        <v>34</v>
      </c>
      <c r="AX156" s="13" t="s">
        <v>77</v>
      </c>
      <c r="AY156" s="241" t="s">
        <v>124</v>
      </c>
    </row>
    <row r="157" s="14" customFormat="1">
      <c r="A157" s="14"/>
      <c r="B157" s="242"/>
      <c r="C157" s="243"/>
      <c r="D157" s="233" t="s">
        <v>141</v>
      </c>
      <c r="E157" s="244" t="s">
        <v>1</v>
      </c>
      <c r="F157" s="245" t="s">
        <v>479</v>
      </c>
      <c r="G157" s="243"/>
      <c r="H157" s="246">
        <v>15.414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141</v>
      </c>
      <c r="AU157" s="252" t="s">
        <v>87</v>
      </c>
      <c r="AV157" s="14" t="s">
        <v>87</v>
      </c>
      <c r="AW157" s="14" t="s">
        <v>34</v>
      </c>
      <c r="AX157" s="14" t="s">
        <v>77</v>
      </c>
      <c r="AY157" s="252" t="s">
        <v>124</v>
      </c>
    </row>
    <row r="158" s="13" customFormat="1">
      <c r="A158" s="13"/>
      <c r="B158" s="231"/>
      <c r="C158" s="232"/>
      <c r="D158" s="233" t="s">
        <v>141</v>
      </c>
      <c r="E158" s="234" t="s">
        <v>1</v>
      </c>
      <c r="F158" s="235" t="s">
        <v>250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141</v>
      </c>
      <c r="AU158" s="241" t="s">
        <v>87</v>
      </c>
      <c r="AV158" s="13" t="s">
        <v>85</v>
      </c>
      <c r="AW158" s="13" t="s">
        <v>34</v>
      </c>
      <c r="AX158" s="13" t="s">
        <v>77</v>
      </c>
      <c r="AY158" s="241" t="s">
        <v>124</v>
      </c>
    </row>
    <row r="159" s="14" customFormat="1">
      <c r="A159" s="14"/>
      <c r="B159" s="242"/>
      <c r="C159" s="243"/>
      <c r="D159" s="233" t="s">
        <v>141</v>
      </c>
      <c r="E159" s="244" t="s">
        <v>1</v>
      </c>
      <c r="F159" s="245" t="s">
        <v>480</v>
      </c>
      <c r="G159" s="243"/>
      <c r="H159" s="246">
        <v>14.029999999999999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141</v>
      </c>
      <c r="AU159" s="252" t="s">
        <v>87</v>
      </c>
      <c r="AV159" s="14" t="s">
        <v>87</v>
      </c>
      <c r="AW159" s="14" t="s">
        <v>34</v>
      </c>
      <c r="AX159" s="14" t="s">
        <v>77</v>
      </c>
      <c r="AY159" s="252" t="s">
        <v>124</v>
      </c>
    </row>
    <row r="160" s="13" customFormat="1">
      <c r="A160" s="13"/>
      <c r="B160" s="231"/>
      <c r="C160" s="232"/>
      <c r="D160" s="233" t="s">
        <v>141</v>
      </c>
      <c r="E160" s="234" t="s">
        <v>1</v>
      </c>
      <c r="F160" s="235" t="s">
        <v>252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141</v>
      </c>
      <c r="AU160" s="241" t="s">
        <v>87</v>
      </c>
      <c r="AV160" s="13" t="s">
        <v>85</v>
      </c>
      <c r="AW160" s="13" t="s">
        <v>34</v>
      </c>
      <c r="AX160" s="13" t="s">
        <v>77</v>
      </c>
      <c r="AY160" s="241" t="s">
        <v>124</v>
      </c>
    </row>
    <row r="161" s="14" customFormat="1">
      <c r="A161" s="14"/>
      <c r="B161" s="242"/>
      <c r="C161" s="243"/>
      <c r="D161" s="233" t="s">
        <v>141</v>
      </c>
      <c r="E161" s="244" t="s">
        <v>1</v>
      </c>
      <c r="F161" s="245" t="s">
        <v>481</v>
      </c>
      <c r="G161" s="243"/>
      <c r="H161" s="246">
        <v>11.682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141</v>
      </c>
      <c r="AU161" s="252" t="s">
        <v>87</v>
      </c>
      <c r="AV161" s="14" t="s">
        <v>87</v>
      </c>
      <c r="AW161" s="14" t="s">
        <v>34</v>
      </c>
      <c r="AX161" s="14" t="s">
        <v>77</v>
      </c>
      <c r="AY161" s="252" t="s">
        <v>124</v>
      </c>
    </row>
    <row r="162" s="15" customFormat="1">
      <c r="A162" s="15"/>
      <c r="B162" s="253"/>
      <c r="C162" s="254"/>
      <c r="D162" s="233" t="s">
        <v>141</v>
      </c>
      <c r="E162" s="255" t="s">
        <v>1</v>
      </c>
      <c r="F162" s="256" t="s">
        <v>196</v>
      </c>
      <c r="G162" s="254"/>
      <c r="H162" s="257">
        <v>140.88399999999999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141</v>
      </c>
      <c r="AU162" s="263" t="s">
        <v>87</v>
      </c>
      <c r="AV162" s="15" t="s">
        <v>130</v>
      </c>
      <c r="AW162" s="15" t="s">
        <v>34</v>
      </c>
      <c r="AX162" s="15" t="s">
        <v>85</v>
      </c>
      <c r="AY162" s="263" t="s">
        <v>124</v>
      </c>
    </row>
    <row r="163" s="2" customFormat="1" ht="62.7" customHeight="1">
      <c r="A163" s="38"/>
      <c r="B163" s="39"/>
      <c r="C163" s="217" t="s">
        <v>281</v>
      </c>
      <c r="D163" s="217" t="s">
        <v>126</v>
      </c>
      <c r="E163" s="218" t="s">
        <v>287</v>
      </c>
      <c r="F163" s="219" t="s">
        <v>288</v>
      </c>
      <c r="G163" s="220" t="s">
        <v>139</v>
      </c>
      <c r="H163" s="221">
        <v>140.88399999999999</v>
      </c>
      <c r="I163" s="222"/>
      <c r="J163" s="223">
        <f>ROUND(I163*H163,2)</f>
        <v>0</v>
      </c>
      <c r="K163" s="224"/>
      <c r="L163" s="44"/>
      <c r="M163" s="225" t="s">
        <v>1</v>
      </c>
      <c r="N163" s="226" t="s">
        <v>42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130</v>
      </c>
      <c r="AT163" s="229" t="s">
        <v>126</v>
      </c>
      <c r="AU163" s="229" t="s">
        <v>87</v>
      </c>
      <c r="AY163" s="17" t="s">
        <v>124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85</v>
      </c>
      <c r="BK163" s="230">
        <f>ROUND(I163*H163,2)</f>
        <v>0</v>
      </c>
      <c r="BL163" s="17" t="s">
        <v>130</v>
      </c>
      <c r="BM163" s="229" t="s">
        <v>286</v>
      </c>
    </row>
    <row r="164" s="2" customFormat="1">
      <c r="A164" s="38"/>
      <c r="B164" s="39"/>
      <c r="C164" s="40"/>
      <c r="D164" s="233" t="s">
        <v>290</v>
      </c>
      <c r="E164" s="40"/>
      <c r="F164" s="264" t="s">
        <v>291</v>
      </c>
      <c r="G164" s="40"/>
      <c r="H164" s="40"/>
      <c r="I164" s="265"/>
      <c r="J164" s="40"/>
      <c r="K164" s="40"/>
      <c r="L164" s="44"/>
      <c r="M164" s="266"/>
      <c r="N164" s="26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290</v>
      </c>
      <c r="AU164" s="17" t="s">
        <v>87</v>
      </c>
    </row>
    <row r="165" s="2" customFormat="1" ht="62.7" customHeight="1">
      <c r="A165" s="38"/>
      <c r="B165" s="39"/>
      <c r="C165" s="217" t="s">
        <v>286</v>
      </c>
      <c r="D165" s="217" t="s">
        <v>126</v>
      </c>
      <c r="E165" s="218" t="s">
        <v>293</v>
      </c>
      <c r="F165" s="219" t="s">
        <v>294</v>
      </c>
      <c r="G165" s="220" t="s">
        <v>139</v>
      </c>
      <c r="H165" s="221">
        <v>140.88399999999999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42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130</v>
      </c>
      <c r="AT165" s="229" t="s">
        <v>126</v>
      </c>
      <c r="AU165" s="229" t="s">
        <v>87</v>
      </c>
      <c r="AY165" s="17" t="s">
        <v>124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85</v>
      </c>
      <c r="BK165" s="230">
        <f>ROUND(I165*H165,2)</f>
        <v>0</v>
      </c>
      <c r="BL165" s="17" t="s">
        <v>130</v>
      </c>
      <c r="BM165" s="229" t="s">
        <v>135</v>
      </c>
    </row>
    <row r="166" s="2" customFormat="1" ht="66.75" customHeight="1">
      <c r="A166" s="38"/>
      <c r="B166" s="39"/>
      <c r="C166" s="217" t="s">
        <v>292</v>
      </c>
      <c r="D166" s="217" t="s">
        <v>126</v>
      </c>
      <c r="E166" s="218" t="s">
        <v>297</v>
      </c>
      <c r="F166" s="219" t="s">
        <v>298</v>
      </c>
      <c r="G166" s="220" t="s">
        <v>139</v>
      </c>
      <c r="H166" s="221">
        <v>1690.608</v>
      </c>
      <c r="I166" s="222"/>
      <c r="J166" s="223">
        <f>ROUND(I166*H166,2)</f>
        <v>0</v>
      </c>
      <c r="K166" s="224"/>
      <c r="L166" s="44"/>
      <c r="M166" s="225" t="s">
        <v>1</v>
      </c>
      <c r="N166" s="226" t="s">
        <v>42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130</v>
      </c>
      <c r="AT166" s="229" t="s">
        <v>126</v>
      </c>
      <c r="AU166" s="229" t="s">
        <v>87</v>
      </c>
      <c r="AY166" s="17" t="s">
        <v>124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130</v>
      </c>
      <c r="BM166" s="229" t="s">
        <v>8</v>
      </c>
    </row>
    <row r="167" s="2" customFormat="1">
      <c r="A167" s="38"/>
      <c r="B167" s="39"/>
      <c r="C167" s="40"/>
      <c r="D167" s="233" t="s">
        <v>290</v>
      </c>
      <c r="E167" s="40"/>
      <c r="F167" s="264" t="s">
        <v>300</v>
      </c>
      <c r="G167" s="40"/>
      <c r="H167" s="40"/>
      <c r="I167" s="265"/>
      <c r="J167" s="40"/>
      <c r="K167" s="40"/>
      <c r="L167" s="44"/>
      <c r="M167" s="266"/>
      <c r="N167" s="26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290</v>
      </c>
      <c r="AU167" s="17" t="s">
        <v>87</v>
      </c>
    </row>
    <row r="168" s="13" customFormat="1">
      <c r="A168" s="13"/>
      <c r="B168" s="231"/>
      <c r="C168" s="232"/>
      <c r="D168" s="233" t="s">
        <v>141</v>
      </c>
      <c r="E168" s="234" t="s">
        <v>1</v>
      </c>
      <c r="F168" s="235" t="s">
        <v>482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141</v>
      </c>
      <c r="AU168" s="241" t="s">
        <v>87</v>
      </c>
      <c r="AV168" s="13" t="s">
        <v>85</v>
      </c>
      <c r="AW168" s="13" t="s">
        <v>34</v>
      </c>
      <c r="AX168" s="13" t="s">
        <v>77</v>
      </c>
      <c r="AY168" s="241" t="s">
        <v>124</v>
      </c>
    </row>
    <row r="169" s="14" customFormat="1">
      <c r="A169" s="14"/>
      <c r="B169" s="242"/>
      <c r="C169" s="243"/>
      <c r="D169" s="233" t="s">
        <v>141</v>
      </c>
      <c r="E169" s="244" t="s">
        <v>1</v>
      </c>
      <c r="F169" s="245" t="s">
        <v>483</v>
      </c>
      <c r="G169" s="243"/>
      <c r="H169" s="246">
        <v>1690.608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141</v>
      </c>
      <c r="AU169" s="252" t="s">
        <v>87</v>
      </c>
      <c r="AV169" s="14" t="s">
        <v>87</v>
      </c>
      <c r="AW169" s="14" t="s">
        <v>34</v>
      </c>
      <c r="AX169" s="14" t="s">
        <v>77</v>
      </c>
      <c r="AY169" s="252" t="s">
        <v>124</v>
      </c>
    </row>
    <row r="170" s="15" customFormat="1">
      <c r="A170" s="15"/>
      <c r="B170" s="253"/>
      <c r="C170" s="254"/>
      <c r="D170" s="233" t="s">
        <v>141</v>
      </c>
      <c r="E170" s="255" t="s">
        <v>1</v>
      </c>
      <c r="F170" s="256" t="s">
        <v>196</v>
      </c>
      <c r="G170" s="254"/>
      <c r="H170" s="257">
        <v>1690.608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141</v>
      </c>
      <c r="AU170" s="263" t="s">
        <v>87</v>
      </c>
      <c r="AV170" s="15" t="s">
        <v>130</v>
      </c>
      <c r="AW170" s="15" t="s">
        <v>34</v>
      </c>
      <c r="AX170" s="15" t="s">
        <v>85</v>
      </c>
      <c r="AY170" s="263" t="s">
        <v>124</v>
      </c>
    </row>
    <row r="171" s="2" customFormat="1" ht="44.25" customHeight="1">
      <c r="A171" s="38"/>
      <c r="B171" s="39"/>
      <c r="C171" s="217" t="s">
        <v>131</v>
      </c>
      <c r="D171" s="217" t="s">
        <v>126</v>
      </c>
      <c r="E171" s="218" t="s">
        <v>311</v>
      </c>
      <c r="F171" s="219" t="s">
        <v>312</v>
      </c>
      <c r="G171" s="220" t="s">
        <v>139</v>
      </c>
      <c r="H171" s="221">
        <v>140.88399999999999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42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130</v>
      </c>
      <c r="AT171" s="229" t="s">
        <v>126</v>
      </c>
      <c r="AU171" s="229" t="s">
        <v>87</v>
      </c>
      <c r="AY171" s="17" t="s">
        <v>124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85</v>
      </c>
      <c r="BK171" s="230">
        <f>ROUND(I171*H171,2)</f>
        <v>0</v>
      </c>
      <c r="BL171" s="17" t="s">
        <v>130</v>
      </c>
      <c r="BM171" s="229" t="s">
        <v>130</v>
      </c>
    </row>
    <row r="172" s="2" customFormat="1">
      <c r="A172" s="38"/>
      <c r="B172" s="39"/>
      <c r="C172" s="40"/>
      <c r="D172" s="233" t="s">
        <v>290</v>
      </c>
      <c r="E172" s="40"/>
      <c r="F172" s="264" t="s">
        <v>484</v>
      </c>
      <c r="G172" s="40"/>
      <c r="H172" s="40"/>
      <c r="I172" s="265"/>
      <c r="J172" s="40"/>
      <c r="K172" s="40"/>
      <c r="L172" s="44"/>
      <c r="M172" s="266"/>
      <c r="N172" s="26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290</v>
      </c>
      <c r="AU172" s="17" t="s">
        <v>87</v>
      </c>
    </row>
    <row r="173" s="2" customFormat="1" ht="44.25" customHeight="1">
      <c r="A173" s="38"/>
      <c r="B173" s="39"/>
      <c r="C173" s="217" t="s">
        <v>302</v>
      </c>
      <c r="D173" s="217" t="s">
        <v>126</v>
      </c>
      <c r="E173" s="218" t="s">
        <v>311</v>
      </c>
      <c r="F173" s="219" t="s">
        <v>312</v>
      </c>
      <c r="G173" s="220" t="s">
        <v>139</v>
      </c>
      <c r="H173" s="221">
        <v>140.88399999999999</v>
      </c>
      <c r="I173" s="222"/>
      <c r="J173" s="223">
        <f>ROUND(I173*H173,2)</f>
        <v>0</v>
      </c>
      <c r="K173" s="224"/>
      <c r="L173" s="44"/>
      <c r="M173" s="225" t="s">
        <v>1</v>
      </c>
      <c r="N173" s="226" t="s">
        <v>42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130</v>
      </c>
      <c r="AT173" s="229" t="s">
        <v>126</v>
      </c>
      <c r="AU173" s="229" t="s">
        <v>87</v>
      </c>
      <c r="AY173" s="17" t="s">
        <v>124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130</v>
      </c>
      <c r="BM173" s="229" t="s">
        <v>131</v>
      </c>
    </row>
    <row r="174" s="2" customFormat="1" ht="44.25" customHeight="1">
      <c r="A174" s="38"/>
      <c r="B174" s="39"/>
      <c r="C174" s="217" t="s">
        <v>135</v>
      </c>
      <c r="D174" s="217" t="s">
        <v>126</v>
      </c>
      <c r="E174" s="218" t="s">
        <v>324</v>
      </c>
      <c r="F174" s="219" t="s">
        <v>325</v>
      </c>
      <c r="G174" s="220" t="s">
        <v>326</v>
      </c>
      <c r="H174" s="221">
        <v>253.59100000000001</v>
      </c>
      <c r="I174" s="222"/>
      <c r="J174" s="223">
        <f>ROUND(I174*H174,2)</f>
        <v>0</v>
      </c>
      <c r="K174" s="224"/>
      <c r="L174" s="44"/>
      <c r="M174" s="225" t="s">
        <v>1</v>
      </c>
      <c r="N174" s="226" t="s">
        <v>42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130</v>
      </c>
      <c r="AT174" s="229" t="s">
        <v>126</v>
      </c>
      <c r="AU174" s="229" t="s">
        <v>87</v>
      </c>
      <c r="AY174" s="17" t="s">
        <v>124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85</v>
      </c>
      <c r="BK174" s="230">
        <f>ROUND(I174*H174,2)</f>
        <v>0</v>
      </c>
      <c r="BL174" s="17" t="s">
        <v>130</v>
      </c>
      <c r="BM174" s="229" t="s">
        <v>199</v>
      </c>
    </row>
    <row r="175" s="14" customFormat="1">
      <c r="A175" s="14"/>
      <c r="B175" s="242"/>
      <c r="C175" s="243"/>
      <c r="D175" s="233" t="s">
        <v>141</v>
      </c>
      <c r="E175" s="244" t="s">
        <v>1</v>
      </c>
      <c r="F175" s="245" t="s">
        <v>485</v>
      </c>
      <c r="G175" s="243"/>
      <c r="H175" s="246">
        <v>253.59100000000001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141</v>
      </c>
      <c r="AU175" s="252" t="s">
        <v>87</v>
      </c>
      <c r="AV175" s="14" t="s">
        <v>87</v>
      </c>
      <c r="AW175" s="14" t="s">
        <v>34</v>
      </c>
      <c r="AX175" s="14" t="s">
        <v>85</v>
      </c>
      <c r="AY175" s="252" t="s">
        <v>124</v>
      </c>
    </row>
    <row r="176" s="12" customFormat="1" ht="22.8" customHeight="1">
      <c r="A176" s="12"/>
      <c r="B176" s="203"/>
      <c r="C176" s="204"/>
      <c r="D176" s="205" t="s">
        <v>76</v>
      </c>
      <c r="E176" s="279" t="s">
        <v>136</v>
      </c>
      <c r="F176" s="279" t="s">
        <v>486</v>
      </c>
      <c r="G176" s="204"/>
      <c r="H176" s="204"/>
      <c r="I176" s="207"/>
      <c r="J176" s="280">
        <f>BK176</f>
        <v>0</v>
      </c>
      <c r="K176" s="204"/>
      <c r="L176" s="209"/>
      <c r="M176" s="210"/>
      <c r="N176" s="211"/>
      <c r="O176" s="211"/>
      <c r="P176" s="212">
        <f>SUM(P177:P194)</f>
        <v>0</v>
      </c>
      <c r="Q176" s="211"/>
      <c r="R176" s="212">
        <f>SUM(R177:R194)</f>
        <v>153.30738008999998</v>
      </c>
      <c r="S176" s="211"/>
      <c r="T176" s="213">
        <f>SUM(T177:T194)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85</v>
      </c>
      <c r="AT176" s="215" t="s">
        <v>76</v>
      </c>
      <c r="AU176" s="215" t="s">
        <v>85</v>
      </c>
      <c r="AY176" s="214" t="s">
        <v>124</v>
      </c>
      <c r="BK176" s="216">
        <f>SUM(BK177:BK194)</f>
        <v>0</v>
      </c>
    </row>
    <row r="177" s="2" customFormat="1" ht="66.75" customHeight="1">
      <c r="A177" s="38"/>
      <c r="B177" s="39"/>
      <c r="C177" s="217" t="s">
        <v>321</v>
      </c>
      <c r="D177" s="217" t="s">
        <v>126</v>
      </c>
      <c r="E177" s="218" t="s">
        <v>487</v>
      </c>
      <c r="F177" s="219" t="s">
        <v>488</v>
      </c>
      <c r="G177" s="220" t="s">
        <v>139</v>
      </c>
      <c r="H177" s="221">
        <v>53.722999999999999</v>
      </c>
      <c r="I177" s="222"/>
      <c r="J177" s="223">
        <f>ROUND(I177*H177,2)</f>
        <v>0</v>
      </c>
      <c r="K177" s="224"/>
      <c r="L177" s="44"/>
      <c r="M177" s="225" t="s">
        <v>1</v>
      </c>
      <c r="N177" s="226" t="s">
        <v>42</v>
      </c>
      <c r="O177" s="91"/>
      <c r="P177" s="227">
        <f>O177*H177</f>
        <v>0</v>
      </c>
      <c r="Q177" s="227">
        <v>2.8332299999999999</v>
      </c>
      <c r="R177" s="227">
        <f>Q177*H177</f>
        <v>152.20961528999999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130</v>
      </c>
      <c r="AT177" s="229" t="s">
        <v>126</v>
      </c>
      <c r="AU177" s="229" t="s">
        <v>87</v>
      </c>
      <c r="AY177" s="17" t="s">
        <v>124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130</v>
      </c>
      <c r="BM177" s="229" t="s">
        <v>400</v>
      </c>
    </row>
    <row r="178" s="13" customFormat="1">
      <c r="A178" s="13"/>
      <c r="B178" s="231"/>
      <c r="C178" s="232"/>
      <c r="D178" s="233" t="s">
        <v>141</v>
      </c>
      <c r="E178" s="234" t="s">
        <v>1</v>
      </c>
      <c r="F178" s="235" t="s">
        <v>230</v>
      </c>
      <c r="G178" s="232"/>
      <c r="H178" s="234" t="s">
        <v>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141</v>
      </c>
      <c r="AU178" s="241" t="s">
        <v>87</v>
      </c>
      <c r="AV178" s="13" t="s">
        <v>85</v>
      </c>
      <c r="AW178" s="13" t="s">
        <v>34</v>
      </c>
      <c r="AX178" s="13" t="s">
        <v>77</v>
      </c>
      <c r="AY178" s="241" t="s">
        <v>124</v>
      </c>
    </row>
    <row r="179" s="14" customFormat="1">
      <c r="A179" s="14"/>
      <c r="B179" s="242"/>
      <c r="C179" s="243"/>
      <c r="D179" s="233" t="s">
        <v>141</v>
      </c>
      <c r="E179" s="244" t="s">
        <v>1</v>
      </c>
      <c r="F179" s="245" t="s">
        <v>489</v>
      </c>
      <c r="G179" s="243"/>
      <c r="H179" s="246">
        <v>6.1799999999999997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141</v>
      </c>
      <c r="AU179" s="252" t="s">
        <v>87</v>
      </c>
      <c r="AV179" s="14" t="s">
        <v>87</v>
      </c>
      <c r="AW179" s="14" t="s">
        <v>34</v>
      </c>
      <c r="AX179" s="14" t="s">
        <v>77</v>
      </c>
      <c r="AY179" s="252" t="s">
        <v>124</v>
      </c>
    </row>
    <row r="180" s="13" customFormat="1">
      <c r="A180" s="13"/>
      <c r="B180" s="231"/>
      <c r="C180" s="232"/>
      <c r="D180" s="233" t="s">
        <v>141</v>
      </c>
      <c r="E180" s="234" t="s">
        <v>1</v>
      </c>
      <c r="F180" s="235" t="s">
        <v>232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141</v>
      </c>
      <c r="AU180" s="241" t="s">
        <v>87</v>
      </c>
      <c r="AV180" s="13" t="s">
        <v>85</v>
      </c>
      <c r="AW180" s="13" t="s">
        <v>34</v>
      </c>
      <c r="AX180" s="13" t="s">
        <v>77</v>
      </c>
      <c r="AY180" s="241" t="s">
        <v>124</v>
      </c>
    </row>
    <row r="181" s="14" customFormat="1">
      <c r="A181" s="14"/>
      <c r="B181" s="242"/>
      <c r="C181" s="243"/>
      <c r="D181" s="233" t="s">
        <v>141</v>
      </c>
      <c r="E181" s="244" t="s">
        <v>1</v>
      </c>
      <c r="F181" s="245" t="s">
        <v>490</v>
      </c>
      <c r="G181" s="243"/>
      <c r="H181" s="246">
        <v>13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141</v>
      </c>
      <c r="AU181" s="252" t="s">
        <v>87</v>
      </c>
      <c r="AV181" s="14" t="s">
        <v>87</v>
      </c>
      <c r="AW181" s="14" t="s">
        <v>34</v>
      </c>
      <c r="AX181" s="14" t="s">
        <v>77</v>
      </c>
      <c r="AY181" s="252" t="s">
        <v>124</v>
      </c>
    </row>
    <row r="182" s="13" customFormat="1">
      <c r="A182" s="13"/>
      <c r="B182" s="231"/>
      <c r="C182" s="232"/>
      <c r="D182" s="233" t="s">
        <v>141</v>
      </c>
      <c r="E182" s="234" t="s">
        <v>1</v>
      </c>
      <c r="F182" s="235" t="s">
        <v>234</v>
      </c>
      <c r="G182" s="232"/>
      <c r="H182" s="234" t="s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141</v>
      </c>
      <c r="AU182" s="241" t="s">
        <v>87</v>
      </c>
      <c r="AV182" s="13" t="s">
        <v>85</v>
      </c>
      <c r="AW182" s="13" t="s">
        <v>34</v>
      </c>
      <c r="AX182" s="13" t="s">
        <v>77</v>
      </c>
      <c r="AY182" s="241" t="s">
        <v>124</v>
      </c>
    </row>
    <row r="183" s="14" customFormat="1">
      <c r="A183" s="14"/>
      <c r="B183" s="242"/>
      <c r="C183" s="243"/>
      <c r="D183" s="233" t="s">
        <v>141</v>
      </c>
      <c r="E183" s="244" t="s">
        <v>1</v>
      </c>
      <c r="F183" s="245" t="s">
        <v>491</v>
      </c>
      <c r="G183" s="243"/>
      <c r="H183" s="246">
        <v>10.824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141</v>
      </c>
      <c r="AU183" s="252" t="s">
        <v>87</v>
      </c>
      <c r="AV183" s="14" t="s">
        <v>87</v>
      </c>
      <c r="AW183" s="14" t="s">
        <v>34</v>
      </c>
      <c r="AX183" s="14" t="s">
        <v>77</v>
      </c>
      <c r="AY183" s="252" t="s">
        <v>124</v>
      </c>
    </row>
    <row r="184" s="13" customFormat="1">
      <c r="A184" s="13"/>
      <c r="B184" s="231"/>
      <c r="C184" s="232"/>
      <c r="D184" s="233" t="s">
        <v>141</v>
      </c>
      <c r="E184" s="234" t="s">
        <v>1</v>
      </c>
      <c r="F184" s="235" t="s">
        <v>236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141</v>
      </c>
      <c r="AU184" s="241" t="s">
        <v>87</v>
      </c>
      <c r="AV184" s="13" t="s">
        <v>85</v>
      </c>
      <c r="AW184" s="13" t="s">
        <v>34</v>
      </c>
      <c r="AX184" s="13" t="s">
        <v>77</v>
      </c>
      <c r="AY184" s="241" t="s">
        <v>124</v>
      </c>
    </row>
    <row r="185" s="14" customFormat="1">
      <c r="A185" s="14"/>
      <c r="B185" s="242"/>
      <c r="C185" s="243"/>
      <c r="D185" s="233" t="s">
        <v>141</v>
      </c>
      <c r="E185" s="244" t="s">
        <v>1</v>
      </c>
      <c r="F185" s="245" t="s">
        <v>492</v>
      </c>
      <c r="G185" s="243"/>
      <c r="H185" s="246">
        <v>17.442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141</v>
      </c>
      <c r="AU185" s="252" t="s">
        <v>87</v>
      </c>
      <c r="AV185" s="14" t="s">
        <v>87</v>
      </c>
      <c r="AW185" s="14" t="s">
        <v>34</v>
      </c>
      <c r="AX185" s="14" t="s">
        <v>77</v>
      </c>
      <c r="AY185" s="252" t="s">
        <v>124</v>
      </c>
    </row>
    <row r="186" s="13" customFormat="1">
      <c r="A186" s="13"/>
      <c r="B186" s="231"/>
      <c r="C186" s="232"/>
      <c r="D186" s="233" t="s">
        <v>141</v>
      </c>
      <c r="E186" s="234" t="s">
        <v>1</v>
      </c>
      <c r="F186" s="235" t="s">
        <v>238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141</v>
      </c>
      <c r="AU186" s="241" t="s">
        <v>87</v>
      </c>
      <c r="AV186" s="13" t="s">
        <v>85</v>
      </c>
      <c r="AW186" s="13" t="s">
        <v>34</v>
      </c>
      <c r="AX186" s="13" t="s">
        <v>77</v>
      </c>
      <c r="AY186" s="241" t="s">
        <v>124</v>
      </c>
    </row>
    <row r="187" s="14" customFormat="1">
      <c r="A187" s="14"/>
      <c r="B187" s="242"/>
      <c r="C187" s="243"/>
      <c r="D187" s="233" t="s">
        <v>141</v>
      </c>
      <c r="E187" s="244" t="s">
        <v>1</v>
      </c>
      <c r="F187" s="245" t="s">
        <v>493</v>
      </c>
      <c r="G187" s="243"/>
      <c r="H187" s="246">
        <v>4.492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141</v>
      </c>
      <c r="AU187" s="252" t="s">
        <v>87</v>
      </c>
      <c r="AV187" s="14" t="s">
        <v>87</v>
      </c>
      <c r="AW187" s="14" t="s">
        <v>34</v>
      </c>
      <c r="AX187" s="14" t="s">
        <v>77</v>
      </c>
      <c r="AY187" s="252" t="s">
        <v>124</v>
      </c>
    </row>
    <row r="188" s="13" customFormat="1">
      <c r="A188" s="13"/>
      <c r="B188" s="231"/>
      <c r="C188" s="232"/>
      <c r="D188" s="233" t="s">
        <v>141</v>
      </c>
      <c r="E188" s="234" t="s">
        <v>1</v>
      </c>
      <c r="F188" s="235" t="s">
        <v>473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141</v>
      </c>
      <c r="AU188" s="241" t="s">
        <v>87</v>
      </c>
      <c r="AV188" s="13" t="s">
        <v>85</v>
      </c>
      <c r="AW188" s="13" t="s">
        <v>34</v>
      </c>
      <c r="AX188" s="13" t="s">
        <v>77</v>
      </c>
      <c r="AY188" s="241" t="s">
        <v>124</v>
      </c>
    </row>
    <row r="189" s="14" customFormat="1">
      <c r="A189" s="14"/>
      <c r="B189" s="242"/>
      <c r="C189" s="243"/>
      <c r="D189" s="233" t="s">
        <v>141</v>
      </c>
      <c r="E189" s="244" t="s">
        <v>1</v>
      </c>
      <c r="F189" s="245" t="s">
        <v>494</v>
      </c>
      <c r="G189" s="243"/>
      <c r="H189" s="246">
        <v>1.7849999999999999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141</v>
      </c>
      <c r="AU189" s="252" t="s">
        <v>87</v>
      </c>
      <c r="AV189" s="14" t="s">
        <v>87</v>
      </c>
      <c r="AW189" s="14" t="s">
        <v>34</v>
      </c>
      <c r="AX189" s="14" t="s">
        <v>77</v>
      </c>
      <c r="AY189" s="252" t="s">
        <v>124</v>
      </c>
    </row>
    <row r="190" s="15" customFormat="1">
      <c r="A190" s="15"/>
      <c r="B190" s="253"/>
      <c r="C190" s="254"/>
      <c r="D190" s="233" t="s">
        <v>141</v>
      </c>
      <c r="E190" s="255" t="s">
        <v>1</v>
      </c>
      <c r="F190" s="256" t="s">
        <v>196</v>
      </c>
      <c r="G190" s="254"/>
      <c r="H190" s="257">
        <v>53.722999999999992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3" t="s">
        <v>141</v>
      </c>
      <c r="AU190" s="263" t="s">
        <v>87</v>
      </c>
      <c r="AV190" s="15" t="s">
        <v>130</v>
      </c>
      <c r="AW190" s="15" t="s">
        <v>34</v>
      </c>
      <c r="AX190" s="15" t="s">
        <v>85</v>
      </c>
      <c r="AY190" s="263" t="s">
        <v>124</v>
      </c>
    </row>
    <row r="191" s="2" customFormat="1" ht="90" customHeight="1">
      <c r="A191" s="38"/>
      <c r="B191" s="39"/>
      <c r="C191" s="217" t="s">
        <v>8</v>
      </c>
      <c r="D191" s="217" t="s">
        <v>126</v>
      </c>
      <c r="E191" s="218" t="s">
        <v>495</v>
      </c>
      <c r="F191" s="219" t="s">
        <v>496</v>
      </c>
      <c r="G191" s="220" t="s">
        <v>326</v>
      </c>
      <c r="H191" s="221">
        <v>1.0560000000000001</v>
      </c>
      <c r="I191" s="222"/>
      <c r="J191" s="223">
        <f>ROUND(I191*H191,2)</f>
        <v>0</v>
      </c>
      <c r="K191" s="224"/>
      <c r="L191" s="44"/>
      <c r="M191" s="225" t="s">
        <v>1</v>
      </c>
      <c r="N191" s="226" t="s">
        <v>42</v>
      </c>
      <c r="O191" s="91"/>
      <c r="P191" s="227">
        <f>O191*H191</f>
        <v>0</v>
      </c>
      <c r="Q191" s="227">
        <v>1.03955</v>
      </c>
      <c r="R191" s="227">
        <f>Q191*H191</f>
        <v>1.0977648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130</v>
      </c>
      <c r="AT191" s="229" t="s">
        <v>126</v>
      </c>
      <c r="AU191" s="229" t="s">
        <v>87</v>
      </c>
      <c r="AY191" s="17" t="s">
        <v>124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85</v>
      </c>
      <c r="BK191" s="230">
        <f>ROUND(I191*H191,2)</f>
        <v>0</v>
      </c>
      <c r="BL191" s="17" t="s">
        <v>130</v>
      </c>
      <c r="BM191" s="229" t="s">
        <v>497</v>
      </c>
    </row>
    <row r="192" s="13" customFormat="1">
      <c r="A192" s="13"/>
      <c r="B192" s="231"/>
      <c r="C192" s="232"/>
      <c r="D192" s="233" t="s">
        <v>141</v>
      </c>
      <c r="E192" s="234" t="s">
        <v>1</v>
      </c>
      <c r="F192" s="235" t="s">
        <v>498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141</v>
      </c>
      <c r="AU192" s="241" t="s">
        <v>87</v>
      </c>
      <c r="AV192" s="13" t="s">
        <v>85</v>
      </c>
      <c r="AW192" s="13" t="s">
        <v>34</v>
      </c>
      <c r="AX192" s="13" t="s">
        <v>77</v>
      </c>
      <c r="AY192" s="241" t="s">
        <v>124</v>
      </c>
    </row>
    <row r="193" s="14" customFormat="1">
      <c r="A193" s="14"/>
      <c r="B193" s="242"/>
      <c r="C193" s="243"/>
      <c r="D193" s="233" t="s">
        <v>141</v>
      </c>
      <c r="E193" s="244" t="s">
        <v>1</v>
      </c>
      <c r="F193" s="245" t="s">
        <v>499</v>
      </c>
      <c r="G193" s="243"/>
      <c r="H193" s="246">
        <v>1.0560000000000001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141</v>
      </c>
      <c r="AU193" s="252" t="s">
        <v>87</v>
      </c>
      <c r="AV193" s="14" t="s">
        <v>87</v>
      </c>
      <c r="AW193" s="14" t="s">
        <v>34</v>
      </c>
      <c r="AX193" s="14" t="s">
        <v>77</v>
      </c>
      <c r="AY193" s="252" t="s">
        <v>124</v>
      </c>
    </row>
    <row r="194" s="15" customFormat="1">
      <c r="A194" s="15"/>
      <c r="B194" s="253"/>
      <c r="C194" s="254"/>
      <c r="D194" s="233" t="s">
        <v>141</v>
      </c>
      <c r="E194" s="255" t="s">
        <v>1</v>
      </c>
      <c r="F194" s="256" t="s">
        <v>196</v>
      </c>
      <c r="G194" s="254"/>
      <c r="H194" s="257">
        <v>1.0560000000000001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141</v>
      </c>
      <c r="AU194" s="263" t="s">
        <v>87</v>
      </c>
      <c r="AV194" s="15" t="s">
        <v>130</v>
      </c>
      <c r="AW194" s="15" t="s">
        <v>34</v>
      </c>
      <c r="AX194" s="15" t="s">
        <v>85</v>
      </c>
      <c r="AY194" s="263" t="s">
        <v>124</v>
      </c>
    </row>
    <row r="195" s="12" customFormat="1" ht="22.8" customHeight="1">
      <c r="A195" s="12"/>
      <c r="B195" s="203"/>
      <c r="C195" s="204"/>
      <c r="D195" s="205" t="s">
        <v>76</v>
      </c>
      <c r="E195" s="279" t="s">
        <v>130</v>
      </c>
      <c r="F195" s="279" t="s">
        <v>407</v>
      </c>
      <c r="G195" s="204"/>
      <c r="H195" s="204"/>
      <c r="I195" s="207"/>
      <c r="J195" s="280">
        <f>BK195</f>
        <v>0</v>
      </c>
      <c r="K195" s="204"/>
      <c r="L195" s="209"/>
      <c r="M195" s="210"/>
      <c r="N195" s="211"/>
      <c r="O195" s="211"/>
      <c r="P195" s="212">
        <f>SUM(P196:P227)</f>
        <v>0</v>
      </c>
      <c r="Q195" s="211"/>
      <c r="R195" s="212">
        <f>SUM(R196:R227)</f>
        <v>459.77025505</v>
      </c>
      <c r="S195" s="211"/>
      <c r="T195" s="213">
        <f>SUM(T196:T227)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85</v>
      </c>
      <c r="AT195" s="215" t="s">
        <v>76</v>
      </c>
      <c r="AU195" s="215" t="s">
        <v>85</v>
      </c>
      <c r="AY195" s="214" t="s">
        <v>124</v>
      </c>
      <c r="BK195" s="216">
        <f>SUM(BK196:BK227)</f>
        <v>0</v>
      </c>
    </row>
    <row r="196" s="2" customFormat="1" ht="37.8" customHeight="1">
      <c r="A196" s="38"/>
      <c r="B196" s="39"/>
      <c r="C196" s="217" t="s">
        <v>331</v>
      </c>
      <c r="D196" s="217" t="s">
        <v>126</v>
      </c>
      <c r="E196" s="218" t="s">
        <v>409</v>
      </c>
      <c r="F196" s="219" t="s">
        <v>410</v>
      </c>
      <c r="G196" s="220" t="s">
        <v>139</v>
      </c>
      <c r="H196" s="221">
        <v>41.600000000000001</v>
      </c>
      <c r="I196" s="222"/>
      <c r="J196" s="223">
        <f>ROUND(I196*H196,2)</f>
        <v>0</v>
      </c>
      <c r="K196" s="224"/>
      <c r="L196" s="44"/>
      <c r="M196" s="225" t="s">
        <v>1</v>
      </c>
      <c r="N196" s="226" t="s">
        <v>42</v>
      </c>
      <c r="O196" s="91"/>
      <c r="P196" s="227">
        <f>O196*H196</f>
        <v>0</v>
      </c>
      <c r="Q196" s="227">
        <v>2.4340799999999998</v>
      </c>
      <c r="R196" s="227">
        <f>Q196*H196</f>
        <v>101.257728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130</v>
      </c>
      <c r="AT196" s="229" t="s">
        <v>126</v>
      </c>
      <c r="AU196" s="229" t="s">
        <v>87</v>
      </c>
      <c r="AY196" s="17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85</v>
      </c>
      <c r="BK196" s="230">
        <f>ROUND(I196*H196,2)</f>
        <v>0</v>
      </c>
      <c r="BL196" s="17" t="s">
        <v>130</v>
      </c>
      <c r="BM196" s="229" t="s">
        <v>500</v>
      </c>
    </row>
    <row r="197" s="2" customFormat="1">
      <c r="A197" s="38"/>
      <c r="B197" s="39"/>
      <c r="C197" s="40"/>
      <c r="D197" s="233" t="s">
        <v>290</v>
      </c>
      <c r="E197" s="40"/>
      <c r="F197" s="264" t="s">
        <v>412</v>
      </c>
      <c r="G197" s="40"/>
      <c r="H197" s="40"/>
      <c r="I197" s="265"/>
      <c r="J197" s="40"/>
      <c r="K197" s="40"/>
      <c r="L197" s="44"/>
      <c r="M197" s="266"/>
      <c r="N197" s="26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290</v>
      </c>
      <c r="AU197" s="17" t="s">
        <v>87</v>
      </c>
    </row>
    <row r="198" s="13" customFormat="1">
      <c r="A198" s="13"/>
      <c r="B198" s="231"/>
      <c r="C198" s="232"/>
      <c r="D198" s="233" t="s">
        <v>141</v>
      </c>
      <c r="E198" s="234" t="s">
        <v>1</v>
      </c>
      <c r="F198" s="235" t="s">
        <v>501</v>
      </c>
      <c r="G198" s="232"/>
      <c r="H198" s="234" t="s">
        <v>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141</v>
      </c>
      <c r="AU198" s="241" t="s">
        <v>87</v>
      </c>
      <c r="AV198" s="13" t="s">
        <v>85</v>
      </c>
      <c r="AW198" s="13" t="s">
        <v>34</v>
      </c>
      <c r="AX198" s="13" t="s">
        <v>77</v>
      </c>
      <c r="AY198" s="241" t="s">
        <v>124</v>
      </c>
    </row>
    <row r="199" s="14" customFormat="1">
      <c r="A199" s="14"/>
      <c r="B199" s="242"/>
      <c r="C199" s="243"/>
      <c r="D199" s="233" t="s">
        <v>141</v>
      </c>
      <c r="E199" s="244" t="s">
        <v>1</v>
      </c>
      <c r="F199" s="245" t="s">
        <v>502</v>
      </c>
      <c r="G199" s="243"/>
      <c r="H199" s="246">
        <v>41.600000000000001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141</v>
      </c>
      <c r="AU199" s="252" t="s">
        <v>87</v>
      </c>
      <c r="AV199" s="14" t="s">
        <v>87</v>
      </c>
      <c r="AW199" s="14" t="s">
        <v>34</v>
      </c>
      <c r="AX199" s="14" t="s">
        <v>77</v>
      </c>
      <c r="AY199" s="252" t="s">
        <v>124</v>
      </c>
    </row>
    <row r="200" s="15" customFormat="1">
      <c r="A200" s="15"/>
      <c r="B200" s="253"/>
      <c r="C200" s="254"/>
      <c r="D200" s="233" t="s">
        <v>141</v>
      </c>
      <c r="E200" s="255" t="s">
        <v>1</v>
      </c>
      <c r="F200" s="256" t="s">
        <v>196</v>
      </c>
      <c r="G200" s="254"/>
      <c r="H200" s="257">
        <v>41.600000000000001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3" t="s">
        <v>141</v>
      </c>
      <c r="AU200" s="263" t="s">
        <v>87</v>
      </c>
      <c r="AV200" s="15" t="s">
        <v>130</v>
      </c>
      <c r="AW200" s="15" t="s">
        <v>34</v>
      </c>
      <c r="AX200" s="15" t="s">
        <v>85</v>
      </c>
      <c r="AY200" s="263" t="s">
        <v>124</v>
      </c>
    </row>
    <row r="201" s="2" customFormat="1" ht="37.8" customHeight="1">
      <c r="A201" s="38"/>
      <c r="B201" s="39"/>
      <c r="C201" s="217" t="s">
        <v>199</v>
      </c>
      <c r="D201" s="217" t="s">
        <v>126</v>
      </c>
      <c r="E201" s="218" t="s">
        <v>415</v>
      </c>
      <c r="F201" s="219" t="s">
        <v>416</v>
      </c>
      <c r="G201" s="220" t="s">
        <v>139</v>
      </c>
      <c r="H201" s="221">
        <v>68.795000000000002</v>
      </c>
      <c r="I201" s="222"/>
      <c r="J201" s="223">
        <f>ROUND(I201*H201,2)</f>
        <v>0</v>
      </c>
      <c r="K201" s="224"/>
      <c r="L201" s="44"/>
      <c r="M201" s="225" t="s">
        <v>1</v>
      </c>
      <c r="N201" s="226" t="s">
        <v>42</v>
      </c>
      <c r="O201" s="91"/>
      <c r="P201" s="227">
        <f>O201*H201</f>
        <v>0</v>
      </c>
      <c r="Q201" s="227">
        <v>1.9967999999999999</v>
      </c>
      <c r="R201" s="227">
        <f>Q201*H201</f>
        <v>137.369856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130</v>
      </c>
      <c r="AT201" s="229" t="s">
        <v>126</v>
      </c>
      <c r="AU201" s="229" t="s">
        <v>87</v>
      </c>
      <c r="AY201" s="17" t="s">
        <v>124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85</v>
      </c>
      <c r="BK201" s="230">
        <f>ROUND(I201*H201,2)</f>
        <v>0</v>
      </c>
      <c r="BL201" s="17" t="s">
        <v>130</v>
      </c>
      <c r="BM201" s="229" t="s">
        <v>503</v>
      </c>
    </row>
    <row r="202" s="13" customFormat="1">
      <c r="A202" s="13"/>
      <c r="B202" s="231"/>
      <c r="C202" s="232"/>
      <c r="D202" s="233" t="s">
        <v>141</v>
      </c>
      <c r="E202" s="234" t="s">
        <v>1</v>
      </c>
      <c r="F202" s="235" t="s">
        <v>244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141</v>
      </c>
      <c r="AU202" s="241" t="s">
        <v>87</v>
      </c>
      <c r="AV202" s="13" t="s">
        <v>85</v>
      </c>
      <c r="AW202" s="13" t="s">
        <v>34</v>
      </c>
      <c r="AX202" s="13" t="s">
        <v>77</v>
      </c>
      <c r="AY202" s="241" t="s">
        <v>124</v>
      </c>
    </row>
    <row r="203" s="14" customFormat="1">
      <c r="A203" s="14"/>
      <c r="B203" s="242"/>
      <c r="C203" s="243"/>
      <c r="D203" s="233" t="s">
        <v>141</v>
      </c>
      <c r="E203" s="244" t="s">
        <v>1</v>
      </c>
      <c r="F203" s="245" t="s">
        <v>504</v>
      </c>
      <c r="G203" s="243"/>
      <c r="H203" s="246">
        <v>15.085000000000001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141</v>
      </c>
      <c r="AU203" s="252" t="s">
        <v>87</v>
      </c>
      <c r="AV203" s="14" t="s">
        <v>87</v>
      </c>
      <c r="AW203" s="14" t="s">
        <v>34</v>
      </c>
      <c r="AX203" s="14" t="s">
        <v>77</v>
      </c>
      <c r="AY203" s="252" t="s">
        <v>124</v>
      </c>
    </row>
    <row r="204" s="13" customFormat="1">
      <c r="A204" s="13"/>
      <c r="B204" s="231"/>
      <c r="C204" s="232"/>
      <c r="D204" s="233" t="s">
        <v>141</v>
      </c>
      <c r="E204" s="234" t="s">
        <v>1</v>
      </c>
      <c r="F204" s="235" t="s">
        <v>246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141</v>
      </c>
      <c r="AU204" s="241" t="s">
        <v>87</v>
      </c>
      <c r="AV204" s="13" t="s">
        <v>85</v>
      </c>
      <c r="AW204" s="13" t="s">
        <v>34</v>
      </c>
      <c r="AX204" s="13" t="s">
        <v>77</v>
      </c>
      <c r="AY204" s="241" t="s">
        <v>124</v>
      </c>
    </row>
    <row r="205" s="14" customFormat="1">
      <c r="A205" s="14"/>
      <c r="B205" s="242"/>
      <c r="C205" s="243"/>
      <c r="D205" s="233" t="s">
        <v>141</v>
      </c>
      <c r="E205" s="244" t="s">
        <v>1</v>
      </c>
      <c r="F205" s="245" t="s">
        <v>505</v>
      </c>
      <c r="G205" s="243"/>
      <c r="H205" s="246">
        <v>14.262000000000001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141</v>
      </c>
      <c r="AU205" s="252" t="s">
        <v>87</v>
      </c>
      <c r="AV205" s="14" t="s">
        <v>87</v>
      </c>
      <c r="AW205" s="14" t="s">
        <v>34</v>
      </c>
      <c r="AX205" s="14" t="s">
        <v>77</v>
      </c>
      <c r="AY205" s="252" t="s">
        <v>124</v>
      </c>
    </row>
    <row r="206" s="13" customFormat="1">
      <c r="A206" s="13"/>
      <c r="B206" s="231"/>
      <c r="C206" s="232"/>
      <c r="D206" s="233" t="s">
        <v>141</v>
      </c>
      <c r="E206" s="234" t="s">
        <v>1</v>
      </c>
      <c r="F206" s="235" t="s">
        <v>248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141</v>
      </c>
      <c r="AU206" s="241" t="s">
        <v>87</v>
      </c>
      <c r="AV206" s="13" t="s">
        <v>85</v>
      </c>
      <c r="AW206" s="13" t="s">
        <v>34</v>
      </c>
      <c r="AX206" s="13" t="s">
        <v>77</v>
      </c>
      <c r="AY206" s="241" t="s">
        <v>124</v>
      </c>
    </row>
    <row r="207" s="14" customFormat="1">
      <c r="A207" s="14"/>
      <c r="B207" s="242"/>
      <c r="C207" s="243"/>
      <c r="D207" s="233" t="s">
        <v>141</v>
      </c>
      <c r="E207" s="244" t="s">
        <v>1</v>
      </c>
      <c r="F207" s="245" t="s">
        <v>506</v>
      </c>
      <c r="G207" s="243"/>
      <c r="H207" s="246">
        <v>13.698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141</v>
      </c>
      <c r="AU207" s="252" t="s">
        <v>87</v>
      </c>
      <c r="AV207" s="14" t="s">
        <v>87</v>
      </c>
      <c r="AW207" s="14" t="s">
        <v>34</v>
      </c>
      <c r="AX207" s="14" t="s">
        <v>77</v>
      </c>
      <c r="AY207" s="252" t="s">
        <v>124</v>
      </c>
    </row>
    <row r="208" s="13" customFormat="1">
      <c r="A208" s="13"/>
      <c r="B208" s="231"/>
      <c r="C208" s="232"/>
      <c r="D208" s="233" t="s">
        <v>141</v>
      </c>
      <c r="E208" s="234" t="s">
        <v>1</v>
      </c>
      <c r="F208" s="235" t="s">
        <v>250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141</v>
      </c>
      <c r="AU208" s="241" t="s">
        <v>87</v>
      </c>
      <c r="AV208" s="13" t="s">
        <v>85</v>
      </c>
      <c r="AW208" s="13" t="s">
        <v>34</v>
      </c>
      <c r="AX208" s="13" t="s">
        <v>77</v>
      </c>
      <c r="AY208" s="241" t="s">
        <v>124</v>
      </c>
    </row>
    <row r="209" s="14" customFormat="1">
      <c r="A209" s="14"/>
      <c r="B209" s="242"/>
      <c r="C209" s="243"/>
      <c r="D209" s="233" t="s">
        <v>141</v>
      </c>
      <c r="E209" s="244" t="s">
        <v>1</v>
      </c>
      <c r="F209" s="245" t="s">
        <v>507</v>
      </c>
      <c r="G209" s="243"/>
      <c r="H209" s="246">
        <v>14.59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141</v>
      </c>
      <c r="AU209" s="252" t="s">
        <v>87</v>
      </c>
      <c r="AV209" s="14" t="s">
        <v>87</v>
      </c>
      <c r="AW209" s="14" t="s">
        <v>34</v>
      </c>
      <c r="AX209" s="14" t="s">
        <v>77</v>
      </c>
      <c r="AY209" s="252" t="s">
        <v>124</v>
      </c>
    </row>
    <row r="210" s="13" customFormat="1">
      <c r="A210" s="13"/>
      <c r="B210" s="231"/>
      <c r="C210" s="232"/>
      <c r="D210" s="233" t="s">
        <v>141</v>
      </c>
      <c r="E210" s="234" t="s">
        <v>1</v>
      </c>
      <c r="F210" s="235" t="s">
        <v>252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141</v>
      </c>
      <c r="AU210" s="241" t="s">
        <v>87</v>
      </c>
      <c r="AV210" s="13" t="s">
        <v>85</v>
      </c>
      <c r="AW210" s="13" t="s">
        <v>34</v>
      </c>
      <c r="AX210" s="13" t="s">
        <v>77</v>
      </c>
      <c r="AY210" s="241" t="s">
        <v>124</v>
      </c>
    </row>
    <row r="211" s="14" customFormat="1">
      <c r="A211" s="14"/>
      <c r="B211" s="242"/>
      <c r="C211" s="243"/>
      <c r="D211" s="233" t="s">
        <v>141</v>
      </c>
      <c r="E211" s="244" t="s">
        <v>1</v>
      </c>
      <c r="F211" s="245" t="s">
        <v>508</v>
      </c>
      <c r="G211" s="243"/>
      <c r="H211" s="246">
        <v>11.16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141</v>
      </c>
      <c r="AU211" s="252" t="s">
        <v>87</v>
      </c>
      <c r="AV211" s="14" t="s">
        <v>87</v>
      </c>
      <c r="AW211" s="14" t="s">
        <v>34</v>
      </c>
      <c r="AX211" s="14" t="s">
        <v>77</v>
      </c>
      <c r="AY211" s="252" t="s">
        <v>124</v>
      </c>
    </row>
    <row r="212" s="15" customFormat="1">
      <c r="A212" s="15"/>
      <c r="B212" s="253"/>
      <c r="C212" s="254"/>
      <c r="D212" s="233" t="s">
        <v>141</v>
      </c>
      <c r="E212" s="255" t="s">
        <v>1</v>
      </c>
      <c r="F212" s="256" t="s">
        <v>196</v>
      </c>
      <c r="G212" s="254"/>
      <c r="H212" s="257">
        <v>68.795000000000002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3" t="s">
        <v>141</v>
      </c>
      <c r="AU212" s="263" t="s">
        <v>87</v>
      </c>
      <c r="AV212" s="15" t="s">
        <v>130</v>
      </c>
      <c r="AW212" s="15" t="s">
        <v>34</v>
      </c>
      <c r="AX212" s="15" t="s">
        <v>85</v>
      </c>
      <c r="AY212" s="263" t="s">
        <v>124</v>
      </c>
    </row>
    <row r="213" s="2" customFormat="1" ht="44.25" customHeight="1">
      <c r="A213" s="38"/>
      <c r="B213" s="39"/>
      <c r="C213" s="217" t="s">
        <v>397</v>
      </c>
      <c r="D213" s="217" t="s">
        <v>126</v>
      </c>
      <c r="E213" s="218" t="s">
        <v>509</v>
      </c>
      <c r="F213" s="219" t="s">
        <v>510</v>
      </c>
      <c r="G213" s="220" t="s">
        <v>389</v>
      </c>
      <c r="H213" s="221">
        <v>268.61500000000001</v>
      </c>
      <c r="I213" s="222"/>
      <c r="J213" s="223">
        <f>ROUND(I213*H213,2)</f>
        <v>0</v>
      </c>
      <c r="K213" s="224"/>
      <c r="L213" s="44"/>
      <c r="M213" s="225" t="s">
        <v>1</v>
      </c>
      <c r="N213" s="226" t="s">
        <v>42</v>
      </c>
      <c r="O213" s="91"/>
      <c r="P213" s="227">
        <f>O213*H213</f>
        <v>0</v>
      </c>
      <c r="Q213" s="227">
        <v>0.82326999999999995</v>
      </c>
      <c r="R213" s="227">
        <f>Q213*H213</f>
        <v>221.14267104999999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130</v>
      </c>
      <c r="AT213" s="229" t="s">
        <v>126</v>
      </c>
      <c r="AU213" s="229" t="s">
        <v>87</v>
      </c>
      <c r="AY213" s="17" t="s">
        <v>124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85</v>
      </c>
      <c r="BK213" s="230">
        <f>ROUND(I213*H213,2)</f>
        <v>0</v>
      </c>
      <c r="BL213" s="17" t="s">
        <v>130</v>
      </c>
      <c r="BM213" s="229" t="s">
        <v>511</v>
      </c>
    </row>
    <row r="214" s="2" customFormat="1">
      <c r="A214" s="38"/>
      <c r="B214" s="39"/>
      <c r="C214" s="40"/>
      <c r="D214" s="233" t="s">
        <v>290</v>
      </c>
      <c r="E214" s="40"/>
      <c r="F214" s="264" t="s">
        <v>512</v>
      </c>
      <c r="G214" s="40"/>
      <c r="H214" s="40"/>
      <c r="I214" s="265"/>
      <c r="J214" s="40"/>
      <c r="K214" s="40"/>
      <c r="L214" s="44"/>
      <c r="M214" s="266"/>
      <c r="N214" s="26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290</v>
      </c>
      <c r="AU214" s="17" t="s">
        <v>87</v>
      </c>
    </row>
    <row r="215" s="13" customFormat="1">
      <c r="A215" s="13"/>
      <c r="B215" s="231"/>
      <c r="C215" s="232"/>
      <c r="D215" s="233" t="s">
        <v>141</v>
      </c>
      <c r="E215" s="234" t="s">
        <v>1</v>
      </c>
      <c r="F215" s="235" t="s">
        <v>230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141</v>
      </c>
      <c r="AU215" s="241" t="s">
        <v>87</v>
      </c>
      <c r="AV215" s="13" t="s">
        <v>85</v>
      </c>
      <c r="AW215" s="13" t="s">
        <v>34</v>
      </c>
      <c r="AX215" s="13" t="s">
        <v>77</v>
      </c>
      <c r="AY215" s="241" t="s">
        <v>124</v>
      </c>
    </row>
    <row r="216" s="14" customFormat="1">
      <c r="A216" s="14"/>
      <c r="B216" s="242"/>
      <c r="C216" s="243"/>
      <c r="D216" s="233" t="s">
        <v>141</v>
      </c>
      <c r="E216" s="244" t="s">
        <v>1</v>
      </c>
      <c r="F216" s="245" t="s">
        <v>513</v>
      </c>
      <c r="G216" s="243"/>
      <c r="H216" s="246">
        <v>30.899999999999999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141</v>
      </c>
      <c r="AU216" s="252" t="s">
        <v>87</v>
      </c>
      <c r="AV216" s="14" t="s">
        <v>87</v>
      </c>
      <c r="AW216" s="14" t="s">
        <v>34</v>
      </c>
      <c r="AX216" s="14" t="s">
        <v>77</v>
      </c>
      <c r="AY216" s="252" t="s">
        <v>124</v>
      </c>
    </row>
    <row r="217" s="13" customFormat="1">
      <c r="A217" s="13"/>
      <c r="B217" s="231"/>
      <c r="C217" s="232"/>
      <c r="D217" s="233" t="s">
        <v>141</v>
      </c>
      <c r="E217" s="234" t="s">
        <v>1</v>
      </c>
      <c r="F217" s="235" t="s">
        <v>232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141</v>
      </c>
      <c r="AU217" s="241" t="s">
        <v>87</v>
      </c>
      <c r="AV217" s="13" t="s">
        <v>85</v>
      </c>
      <c r="AW217" s="13" t="s">
        <v>34</v>
      </c>
      <c r="AX217" s="13" t="s">
        <v>77</v>
      </c>
      <c r="AY217" s="241" t="s">
        <v>124</v>
      </c>
    </row>
    <row r="218" s="14" customFormat="1">
      <c r="A218" s="14"/>
      <c r="B218" s="242"/>
      <c r="C218" s="243"/>
      <c r="D218" s="233" t="s">
        <v>141</v>
      </c>
      <c r="E218" s="244" t="s">
        <v>1</v>
      </c>
      <c r="F218" s="245" t="s">
        <v>514</v>
      </c>
      <c r="G218" s="243"/>
      <c r="H218" s="246">
        <v>65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141</v>
      </c>
      <c r="AU218" s="252" t="s">
        <v>87</v>
      </c>
      <c r="AV218" s="14" t="s">
        <v>87</v>
      </c>
      <c r="AW218" s="14" t="s">
        <v>34</v>
      </c>
      <c r="AX218" s="14" t="s">
        <v>77</v>
      </c>
      <c r="AY218" s="252" t="s">
        <v>124</v>
      </c>
    </row>
    <row r="219" s="13" customFormat="1">
      <c r="A219" s="13"/>
      <c r="B219" s="231"/>
      <c r="C219" s="232"/>
      <c r="D219" s="233" t="s">
        <v>141</v>
      </c>
      <c r="E219" s="234" t="s">
        <v>1</v>
      </c>
      <c r="F219" s="235" t="s">
        <v>234</v>
      </c>
      <c r="G219" s="232"/>
      <c r="H219" s="234" t="s">
        <v>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141</v>
      </c>
      <c r="AU219" s="241" t="s">
        <v>87</v>
      </c>
      <c r="AV219" s="13" t="s">
        <v>85</v>
      </c>
      <c r="AW219" s="13" t="s">
        <v>34</v>
      </c>
      <c r="AX219" s="13" t="s">
        <v>77</v>
      </c>
      <c r="AY219" s="241" t="s">
        <v>124</v>
      </c>
    </row>
    <row r="220" s="14" customFormat="1">
      <c r="A220" s="14"/>
      <c r="B220" s="242"/>
      <c r="C220" s="243"/>
      <c r="D220" s="233" t="s">
        <v>141</v>
      </c>
      <c r="E220" s="244" t="s">
        <v>1</v>
      </c>
      <c r="F220" s="245" t="s">
        <v>515</v>
      </c>
      <c r="G220" s="243"/>
      <c r="H220" s="246">
        <v>54.119999999999997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141</v>
      </c>
      <c r="AU220" s="252" t="s">
        <v>87</v>
      </c>
      <c r="AV220" s="14" t="s">
        <v>87</v>
      </c>
      <c r="AW220" s="14" t="s">
        <v>34</v>
      </c>
      <c r="AX220" s="14" t="s">
        <v>77</v>
      </c>
      <c r="AY220" s="252" t="s">
        <v>124</v>
      </c>
    </row>
    <row r="221" s="13" customFormat="1">
      <c r="A221" s="13"/>
      <c r="B221" s="231"/>
      <c r="C221" s="232"/>
      <c r="D221" s="233" t="s">
        <v>141</v>
      </c>
      <c r="E221" s="234" t="s">
        <v>1</v>
      </c>
      <c r="F221" s="235" t="s">
        <v>236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141</v>
      </c>
      <c r="AU221" s="241" t="s">
        <v>87</v>
      </c>
      <c r="AV221" s="13" t="s">
        <v>85</v>
      </c>
      <c r="AW221" s="13" t="s">
        <v>34</v>
      </c>
      <c r="AX221" s="13" t="s">
        <v>77</v>
      </c>
      <c r="AY221" s="241" t="s">
        <v>124</v>
      </c>
    </row>
    <row r="222" s="14" customFormat="1">
      <c r="A222" s="14"/>
      <c r="B222" s="242"/>
      <c r="C222" s="243"/>
      <c r="D222" s="233" t="s">
        <v>141</v>
      </c>
      <c r="E222" s="244" t="s">
        <v>1</v>
      </c>
      <c r="F222" s="245" t="s">
        <v>516</v>
      </c>
      <c r="G222" s="243"/>
      <c r="H222" s="246">
        <v>87.209999999999994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141</v>
      </c>
      <c r="AU222" s="252" t="s">
        <v>87</v>
      </c>
      <c r="AV222" s="14" t="s">
        <v>87</v>
      </c>
      <c r="AW222" s="14" t="s">
        <v>34</v>
      </c>
      <c r="AX222" s="14" t="s">
        <v>77</v>
      </c>
      <c r="AY222" s="252" t="s">
        <v>124</v>
      </c>
    </row>
    <row r="223" s="13" customFormat="1">
      <c r="A223" s="13"/>
      <c r="B223" s="231"/>
      <c r="C223" s="232"/>
      <c r="D223" s="233" t="s">
        <v>141</v>
      </c>
      <c r="E223" s="234" t="s">
        <v>1</v>
      </c>
      <c r="F223" s="235" t="s">
        <v>238</v>
      </c>
      <c r="G223" s="232"/>
      <c r="H223" s="234" t="s">
        <v>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141</v>
      </c>
      <c r="AU223" s="241" t="s">
        <v>87</v>
      </c>
      <c r="AV223" s="13" t="s">
        <v>85</v>
      </c>
      <c r="AW223" s="13" t="s">
        <v>34</v>
      </c>
      <c r="AX223" s="13" t="s">
        <v>77</v>
      </c>
      <c r="AY223" s="241" t="s">
        <v>124</v>
      </c>
    </row>
    <row r="224" s="14" customFormat="1">
      <c r="A224" s="14"/>
      <c r="B224" s="242"/>
      <c r="C224" s="243"/>
      <c r="D224" s="233" t="s">
        <v>141</v>
      </c>
      <c r="E224" s="244" t="s">
        <v>1</v>
      </c>
      <c r="F224" s="245" t="s">
        <v>517</v>
      </c>
      <c r="G224" s="243"/>
      <c r="H224" s="246">
        <v>22.460000000000001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141</v>
      </c>
      <c r="AU224" s="252" t="s">
        <v>87</v>
      </c>
      <c r="AV224" s="14" t="s">
        <v>87</v>
      </c>
      <c r="AW224" s="14" t="s">
        <v>34</v>
      </c>
      <c r="AX224" s="14" t="s">
        <v>77</v>
      </c>
      <c r="AY224" s="252" t="s">
        <v>124</v>
      </c>
    </row>
    <row r="225" s="13" customFormat="1">
      <c r="A225" s="13"/>
      <c r="B225" s="231"/>
      <c r="C225" s="232"/>
      <c r="D225" s="233" t="s">
        <v>141</v>
      </c>
      <c r="E225" s="234" t="s">
        <v>1</v>
      </c>
      <c r="F225" s="235" t="s">
        <v>473</v>
      </c>
      <c r="G225" s="232"/>
      <c r="H225" s="234" t="s">
        <v>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141</v>
      </c>
      <c r="AU225" s="241" t="s">
        <v>87</v>
      </c>
      <c r="AV225" s="13" t="s">
        <v>85</v>
      </c>
      <c r="AW225" s="13" t="s">
        <v>34</v>
      </c>
      <c r="AX225" s="13" t="s">
        <v>77</v>
      </c>
      <c r="AY225" s="241" t="s">
        <v>124</v>
      </c>
    </row>
    <row r="226" s="14" customFormat="1">
      <c r="A226" s="14"/>
      <c r="B226" s="242"/>
      <c r="C226" s="243"/>
      <c r="D226" s="233" t="s">
        <v>141</v>
      </c>
      <c r="E226" s="244" t="s">
        <v>1</v>
      </c>
      <c r="F226" s="245" t="s">
        <v>518</v>
      </c>
      <c r="G226" s="243"/>
      <c r="H226" s="246">
        <v>8.9250000000000007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141</v>
      </c>
      <c r="AU226" s="252" t="s">
        <v>87</v>
      </c>
      <c r="AV226" s="14" t="s">
        <v>87</v>
      </c>
      <c r="AW226" s="14" t="s">
        <v>34</v>
      </c>
      <c r="AX226" s="14" t="s">
        <v>77</v>
      </c>
      <c r="AY226" s="252" t="s">
        <v>124</v>
      </c>
    </row>
    <row r="227" s="15" customFormat="1">
      <c r="A227" s="15"/>
      <c r="B227" s="253"/>
      <c r="C227" s="254"/>
      <c r="D227" s="233" t="s">
        <v>141</v>
      </c>
      <c r="E227" s="255" t="s">
        <v>1</v>
      </c>
      <c r="F227" s="256" t="s">
        <v>196</v>
      </c>
      <c r="G227" s="254"/>
      <c r="H227" s="257">
        <v>268.61500000000001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141</v>
      </c>
      <c r="AU227" s="263" t="s">
        <v>87</v>
      </c>
      <c r="AV227" s="15" t="s">
        <v>130</v>
      </c>
      <c r="AW227" s="15" t="s">
        <v>34</v>
      </c>
      <c r="AX227" s="15" t="s">
        <v>85</v>
      </c>
      <c r="AY227" s="263" t="s">
        <v>124</v>
      </c>
    </row>
    <row r="228" s="12" customFormat="1" ht="22.8" customHeight="1">
      <c r="A228" s="12"/>
      <c r="B228" s="203"/>
      <c r="C228" s="204"/>
      <c r="D228" s="205" t="s">
        <v>76</v>
      </c>
      <c r="E228" s="279" t="s">
        <v>519</v>
      </c>
      <c r="F228" s="279" t="s">
        <v>520</v>
      </c>
      <c r="G228" s="204"/>
      <c r="H228" s="204"/>
      <c r="I228" s="207"/>
      <c r="J228" s="280">
        <f>BK228</f>
        <v>0</v>
      </c>
      <c r="K228" s="204"/>
      <c r="L228" s="209"/>
      <c r="M228" s="210"/>
      <c r="N228" s="211"/>
      <c r="O228" s="211"/>
      <c r="P228" s="212">
        <f>SUM(P229:P243)</f>
        <v>0</v>
      </c>
      <c r="Q228" s="211"/>
      <c r="R228" s="212">
        <f>SUM(R229:R243)</f>
        <v>0</v>
      </c>
      <c r="S228" s="211"/>
      <c r="T228" s="213">
        <f>SUM(T229:T243)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85</v>
      </c>
      <c r="AT228" s="215" t="s">
        <v>76</v>
      </c>
      <c r="AU228" s="215" t="s">
        <v>85</v>
      </c>
      <c r="AY228" s="214" t="s">
        <v>124</v>
      </c>
      <c r="BK228" s="216">
        <f>SUM(BK229:BK243)</f>
        <v>0</v>
      </c>
    </row>
    <row r="229" s="2" customFormat="1" ht="37.8" customHeight="1">
      <c r="A229" s="38"/>
      <c r="B229" s="39"/>
      <c r="C229" s="217" t="s">
        <v>305</v>
      </c>
      <c r="D229" s="217" t="s">
        <v>126</v>
      </c>
      <c r="E229" s="218" t="s">
        <v>521</v>
      </c>
      <c r="F229" s="219" t="s">
        <v>522</v>
      </c>
      <c r="G229" s="220" t="s">
        <v>326</v>
      </c>
      <c r="H229" s="221">
        <v>3.3479999999999999</v>
      </c>
      <c r="I229" s="222"/>
      <c r="J229" s="223">
        <f>ROUND(I229*H229,2)</f>
        <v>0</v>
      </c>
      <c r="K229" s="224"/>
      <c r="L229" s="44"/>
      <c r="M229" s="225" t="s">
        <v>1</v>
      </c>
      <c r="N229" s="226" t="s">
        <v>42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130</v>
      </c>
      <c r="AT229" s="229" t="s">
        <v>126</v>
      </c>
      <c r="AU229" s="229" t="s">
        <v>87</v>
      </c>
      <c r="AY229" s="17" t="s">
        <v>124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85</v>
      </c>
      <c r="BK229" s="230">
        <f>ROUND(I229*H229,2)</f>
        <v>0</v>
      </c>
      <c r="BL229" s="17" t="s">
        <v>130</v>
      </c>
      <c r="BM229" s="229" t="s">
        <v>523</v>
      </c>
    </row>
    <row r="230" s="13" customFormat="1">
      <c r="A230" s="13"/>
      <c r="B230" s="231"/>
      <c r="C230" s="232"/>
      <c r="D230" s="233" t="s">
        <v>141</v>
      </c>
      <c r="E230" s="234" t="s">
        <v>1</v>
      </c>
      <c r="F230" s="235" t="s">
        <v>462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141</v>
      </c>
      <c r="AU230" s="241" t="s">
        <v>87</v>
      </c>
      <c r="AV230" s="13" t="s">
        <v>85</v>
      </c>
      <c r="AW230" s="13" t="s">
        <v>34</v>
      </c>
      <c r="AX230" s="13" t="s">
        <v>77</v>
      </c>
      <c r="AY230" s="241" t="s">
        <v>124</v>
      </c>
    </row>
    <row r="231" s="14" customFormat="1">
      <c r="A231" s="14"/>
      <c r="B231" s="242"/>
      <c r="C231" s="243"/>
      <c r="D231" s="233" t="s">
        <v>141</v>
      </c>
      <c r="E231" s="244" t="s">
        <v>1</v>
      </c>
      <c r="F231" s="245" t="s">
        <v>524</v>
      </c>
      <c r="G231" s="243"/>
      <c r="H231" s="246">
        <v>3.3479999999999999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141</v>
      </c>
      <c r="AU231" s="252" t="s">
        <v>87</v>
      </c>
      <c r="AV231" s="14" t="s">
        <v>87</v>
      </c>
      <c r="AW231" s="14" t="s">
        <v>34</v>
      </c>
      <c r="AX231" s="14" t="s">
        <v>77</v>
      </c>
      <c r="AY231" s="252" t="s">
        <v>124</v>
      </c>
    </row>
    <row r="232" s="15" customFormat="1">
      <c r="A232" s="15"/>
      <c r="B232" s="253"/>
      <c r="C232" s="254"/>
      <c r="D232" s="233" t="s">
        <v>141</v>
      </c>
      <c r="E232" s="255" t="s">
        <v>1</v>
      </c>
      <c r="F232" s="256" t="s">
        <v>196</v>
      </c>
      <c r="G232" s="254"/>
      <c r="H232" s="257">
        <v>3.3479999999999999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3" t="s">
        <v>141</v>
      </c>
      <c r="AU232" s="263" t="s">
        <v>87</v>
      </c>
      <c r="AV232" s="15" t="s">
        <v>130</v>
      </c>
      <c r="AW232" s="15" t="s">
        <v>34</v>
      </c>
      <c r="AX232" s="15" t="s">
        <v>85</v>
      </c>
      <c r="AY232" s="263" t="s">
        <v>124</v>
      </c>
    </row>
    <row r="233" s="2" customFormat="1" ht="49.05" customHeight="1">
      <c r="A233" s="38"/>
      <c r="B233" s="39"/>
      <c r="C233" s="217" t="s">
        <v>408</v>
      </c>
      <c r="D233" s="217" t="s">
        <v>126</v>
      </c>
      <c r="E233" s="218" t="s">
        <v>525</v>
      </c>
      <c r="F233" s="219" t="s">
        <v>526</v>
      </c>
      <c r="G233" s="220" t="s">
        <v>326</v>
      </c>
      <c r="H233" s="221">
        <v>70.308000000000007</v>
      </c>
      <c r="I233" s="222"/>
      <c r="J233" s="223">
        <f>ROUND(I233*H233,2)</f>
        <v>0</v>
      </c>
      <c r="K233" s="224"/>
      <c r="L233" s="44"/>
      <c r="M233" s="225" t="s">
        <v>1</v>
      </c>
      <c r="N233" s="226" t="s">
        <v>42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130</v>
      </c>
      <c r="AT233" s="229" t="s">
        <v>126</v>
      </c>
      <c r="AU233" s="229" t="s">
        <v>87</v>
      </c>
      <c r="AY233" s="17" t="s">
        <v>124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85</v>
      </c>
      <c r="BK233" s="230">
        <f>ROUND(I233*H233,2)</f>
        <v>0</v>
      </c>
      <c r="BL233" s="17" t="s">
        <v>130</v>
      </c>
      <c r="BM233" s="229" t="s">
        <v>527</v>
      </c>
    </row>
    <row r="234" s="2" customFormat="1">
      <c r="A234" s="38"/>
      <c r="B234" s="39"/>
      <c r="C234" s="40"/>
      <c r="D234" s="233" t="s">
        <v>290</v>
      </c>
      <c r="E234" s="40"/>
      <c r="F234" s="264" t="s">
        <v>300</v>
      </c>
      <c r="G234" s="40"/>
      <c r="H234" s="40"/>
      <c r="I234" s="265"/>
      <c r="J234" s="40"/>
      <c r="K234" s="40"/>
      <c r="L234" s="44"/>
      <c r="M234" s="266"/>
      <c r="N234" s="26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290</v>
      </c>
      <c r="AU234" s="17" t="s">
        <v>87</v>
      </c>
    </row>
    <row r="235" s="14" customFormat="1">
      <c r="A235" s="14"/>
      <c r="B235" s="242"/>
      <c r="C235" s="243"/>
      <c r="D235" s="233" t="s">
        <v>141</v>
      </c>
      <c r="E235" s="244" t="s">
        <v>1</v>
      </c>
      <c r="F235" s="245" t="s">
        <v>528</v>
      </c>
      <c r="G235" s="243"/>
      <c r="H235" s="246">
        <v>70.308000000000007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141</v>
      </c>
      <c r="AU235" s="252" t="s">
        <v>87</v>
      </c>
      <c r="AV235" s="14" t="s">
        <v>87</v>
      </c>
      <c r="AW235" s="14" t="s">
        <v>34</v>
      </c>
      <c r="AX235" s="14" t="s">
        <v>85</v>
      </c>
      <c r="AY235" s="252" t="s">
        <v>124</v>
      </c>
    </row>
    <row r="236" s="2" customFormat="1" ht="55.5" customHeight="1">
      <c r="A236" s="38"/>
      <c r="B236" s="39"/>
      <c r="C236" s="217" t="s">
        <v>334</v>
      </c>
      <c r="D236" s="217" t="s">
        <v>126</v>
      </c>
      <c r="E236" s="218" t="s">
        <v>529</v>
      </c>
      <c r="F236" s="219" t="s">
        <v>530</v>
      </c>
      <c r="G236" s="220" t="s">
        <v>326</v>
      </c>
      <c r="H236" s="221">
        <v>3.3479999999999999</v>
      </c>
      <c r="I236" s="222"/>
      <c r="J236" s="223">
        <f>ROUND(I236*H236,2)</f>
        <v>0</v>
      </c>
      <c r="K236" s="224"/>
      <c r="L236" s="44"/>
      <c r="M236" s="225" t="s">
        <v>1</v>
      </c>
      <c r="N236" s="226" t="s">
        <v>42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130</v>
      </c>
      <c r="AT236" s="229" t="s">
        <v>126</v>
      </c>
      <c r="AU236" s="229" t="s">
        <v>87</v>
      </c>
      <c r="AY236" s="17" t="s">
        <v>124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85</v>
      </c>
      <c r="BK236" s="230">
        <f>ROUND(I236*H236,2)</f>
        <v>0</v>
      </c>
      <c r="BL236" s="17" t="s">
        <v>130</v>
      </c>
      <c r="BM236" s="229" t="s">
        <v>327</v>
      </c>
    </row>
    <row r="237" s="13" customFormat="1">
      <c r="A237" s="13"/>
      <c r="B237" s="231"/>
      <c r="C237" s="232"/>
      <c r="D237" s="233" t="s">
        <v>141</v>
      </c>
      <c r="E237" s="234" t="s">
        <v>1</v>
      </c>
      <c r="F237" s="235" t="s">
        <v>462</v>
      </c>
      <c r="G237" s="232"/>
      <c r="H237" s="234" t="s">
        <v>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141</v>
      </c>
      <c r="AU237" s="241" t="s">
        <v>87</v>
      </c>
      <c r="AV237" s="13" t="s">
        <v>85</v>
      </c>
      <c r="AW237" s="13" t="s">
        <v>34</v>
      </c>
      <c r="AX237" s="13" t="s">
        <v>77</v>
      </c>
      <c r="AY237" s="241" t="s">
        <v>124</v>
      </c>
    </row>
    <row r="238" s="14" customFormat="1">
      <c r="A238" s="14"/>
      <c r="B238" s="242"/>
      <c r="C238" s="243"/>
      <c r="D238" s="233" t="s">
        <v>141</v>
      </c>
      <c r="E238" s="244" t="s">
        <v>1</v>
      </c>
      <c r="F238" s="245" t="s">
        <v>524</v>
      </c>
      <c r="G238" s="243"/>
      <c r="H238" s="246">
        <v>3.3479999999999999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141</v>
      </c>
      <c r="AU238" s="252" t="s">
        <v>87</v>
      </c>
      <c r="AV238" s="14" t="s">
        <v>87</v>
      </c>
      <c r="AW238" s="14" t="s">
        <v>34</v>
      </c>
      <c r="AX238" s="14" t="s">
        <v>77</v>
      </c>
      <c r="AY238" s="252" t="s">
        <v>124</v>
      </c>
    </row>
    <row r="239" s="15" customFormat="1">
      <c r="A239" s="15"/>
      <c r="B239" s="253"/>
      <c r="C239" s="254"/>
      <c r="D239" s="233" t="s">
        <v>141</v>
      </c>
      <c r="E239" s="255" t="s">
        <v>1</v>
      </c>
      <c r="F239" s="256" t="s">
        <v>196</v>
      </c>
      <c r="G239" s="254"/>
      <c r="H239" s="257">
        <v>3.3479999999999999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3" t="s">
        <v>141</v>
      </c>
      <c r="AU239" s="263" t="s">
        <v>87</v>
      </c>
      <c r="AV239" s="15" t="s">
        <v>130</v>
      </c>
      <c r="AW239" s="15" t="s">
        <v>34</v>
      </c>
      <c r="AX239" s="15" t="s">
        <v>85</v>
      </c>
      <c r="AY239" s="263" t="s">
        <v>124</v>
      </c>
    </row>
    <row r="240" s="2" customFormat="1" ht="44.25" customHeight="1">
      <c r="A240" s="38"/>
      <c r="B240" s="39"/>
      <c r="C240" s="217" t="s">
        <v>439</v>
      </c>
      <c r="D240" s="217" t="s">
        <v>126</v>
      </c>
      <c r="E240" s="218" t="s">
        <v>531</v>
      </c>
      <c r="F240" s="219" t="s">
        <v>532</v>
      </c>
      <c r="G240" s="220" t="s">
        <v>326</v>
      </c>
      <c r="H240" s="221">
        <v>3.3479999999999999</v>
      </c>
      <c r="I240" s="222"/>
      <c r="J240" s="223">
        <f>ROUND(I240*H240,2)</f>
        <v>0</v>
      </c>
      <c r="K240" s="224"/>
      <c r="L240" s="44"/>
      <c r="M240" s="225" t="s">
        <v>1</v>
      </c>
      <c r="N240" s="226" t="s">
        <v>42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130</v>
      </c>
      <c r="AT240" s="229" t="s">
        <v>126</v>
      </c>
      <c r="AU240" s="229" t="s">
        <v>87</v>
      </c>
      <c r="AY240" s="17" t="s">
        <v>124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85</v>
      </c>
      <c r="BK240" s="230">
        <f>ROUND(I240*H240,2)</f>
        <v>0</v>
      </c>
      <c r="BL240" s="17" t="s">
        <v>130</v>
      </c>
      <c r="BM240" s="229" t="s">
        <v>449</v>
      </c>
    </row>
    <row r="241" s="13" customFormat="1">
      <c r="A241" s="13"/>
      <c r="B241" s="231"/>
      <c r="C241" s="232"/>
      <c r="D241" s="233" t="s">
        <v>141</v>
      </c>
      <c r="E241" s="234" t="s">
        <v>1</v>
      </c>
      <c r="F241" s="235" t="s">
        <v>462</v>
      </c>
      <c r="G241" s="232"/>
      <c r="H241" s="234" t="s">
        <v>1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141</v>
      </c>
      <c r="AU241" s="241" t="s">
        <v>87</v>
      </c>
      <c r="AV241" s="13" t="s">
        <v>85</v>
      </c>
      <c r="AW241" s="13" t="s">
        <v>34</v>
      </c>
      <c r="AX241" s="13" t="s">
        <v>77</v>
      </c>
      <c r="AY241" s="241" t="s">
        <v>124</v>
      </c>
    </row>
    <row r="242" s="14" customFormat="1">
      <c r="A242" s="14"/>
      <c r="B242" s="242"/>
      <c r="C242" s="243"/>
      <c r="D242" s="233" t="s">
        <v>141</v>
      </c>
      <c r="E242" s="244" t="s">
        <v>1</v>
      </c>
      <c r="F242" s="245" t="s">
        <v>524</v>
      </c>
      <c r="G242" s="243"/>
      <c r="H242" s="246">
        <v>3.3479999999999999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141</v>
      </c>
      <c r="AU242" s="252" t="s">
        <v>87</v>
      </c>
      <c r="AV242" s="14" t="s">
        <v>87</v>
      </c>
      <c r="AW242" s="14" t="s">
        <v>34</v>
      </c>
      <c r="AX242" s="14" t="s">
        <v>77</v>
      </c>
      <c r="AY242" s="252" t="s">
        <v>124</v>
      </c>
    </row>
    <row r="243" s="15" customFormat="1">
      <c r="A243" s="15"/>
      <c r="B243" s="253"/>
      <c r="C243" s="254"/>
      <c r="D243" s="233" t="s">
        <v>141</v>
      </c>
      <c r="E243" s="255" t="s">
        <v>1</v>
      </c>
      <c r="F243" s="256" t="s">
        <v>196</v>
      </c>
      <c r="G243" s="254"/>
      <c r="H243" s="257">
        <v>3.3479999999999999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3" t="s">
        <v>141</v>
      </c>
      <c r="AU243" s="263" t="s">
        <v>87</v>
      </c>
      <c r="AV243" s="15" t="s">
        <v>130</v>
      </c>
      <c r="AW243" s="15" t="s">
        <v>34</v>
      </c>
      <c r="AX243" s="15" t="s">
        <v>85</v>
      </c>
      <c r="AY243" s="263" t="s">
        <v>124</v>
      </c>
    </row>
    <row r="244" s="12" customFormat="1" ht="22.8" customHeight="1">
      <c r="A244" s="12"/>
      <c r="B244" s="203"/>
      <c r="C244" s="204"/>
      <c r="D244" s="205" t="s">
        <v>76</v>
      </c>
      <c r="E244" s="279" t="s">
        <v>437</v>
      </c>
      <c r="F244" s="279" t="s">
        <v>438</v>
      </c>
      <c r="G244" s="204"/>
      <c r="H244" s="204"/>
      <c r="I244" s="207"/>
      <c r="J244" s="280">
        <f>BK244</f>
        <v>0</v>
      </c>
      <c r="K244" s="204"/>
      <c r="L244" s="209"/>
      <c r="M244" s="210"/>
      <c r="N244" s="211"/>
      <c r="O244" s="211"/>
      <c r="P244" s="212">
        <f>P245</f>
        <v>0</v>
      </c>
      <c r="Q244" s="211"/>
      <c r="R244" s="212">
        <f>R245</f>
        <v>0</v>
      </c>
      <c r="S244" s="211"/>
      <c r="T244" s="213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85</v>
      </c>
      <c r="AT244" s="215" t="s">
        <v>76</v>
      </c>
      <c r="AU244" s="215" t="s">
        <v>85</v>
      </c>
      <c r="AY244" s="214" t="s">
        <v>124</v>
      </c>
      <c r="BK244" s="216">
        <f>BK245</f>
        <v>0</v>
      </c>
    </row>
    <row r="245" s="2" customFormat="1" ht="33" customHeight="1">
      <c r="A245" s="38"/>
      <c r="B245" s="39"/>
      <c r="C245" s="217" t="s">
        <v>390</v>
      </c>
      <c r="D245" s="217" t="s">
        <v>126</v>
      </c>
      <c r="E245" s="218" t="s">
        <v>440</v>
      </c>
      <c r="F245" s="219" t="s">
        <v>441</v>
      </c>
      <c r="G245" s="220" t="s">
        <v>326</v>
      </c>
      <c r="H245" s="221">
        <v>613.07799999999997</v>
      </c>
      <c r="I245" s="222"/>
      <c r="J245" s="223">
        <f>ROUND(I245*H245,2)</f>
        <v>0</v>
      </c>
      <c r="K245" s="224"/>
      <c r="L245" s="44"/>
      <c r="M245" s="281" t="s">
        <v>1</v>
      </c>
      <c r="N245" s="282" t="s">
        <v>42</v>
      </c>
      <c r="O245" s="283"/>
      <c r="P245" s="284">
        <f>O245*H245</f>
        <v>0</v>
      </c>
      <c r="Q245" s="284">
        <v>0</v>
      </c>
      <c r="R245" s="284">
        <f>Q245*H245</f>
        <v>0</v>
      </c>
      <c r="S245" s="284">
        <v>0</v>
      </c>
      <c r="T245" s="28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130</v>
      </c>
      <c r="AT245" s="229" t="s">
        <v>126</v>
      </c>
      <c r="AU245" s="229" t="s">
        <v>87</v>
      </c>
      <c r="AY245" s="17" t="s">
        <v>124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85</v>
      </c>
      <c r="BK245" s="230">
        <f>ROUND(I245*H245,2)</f>
        <v>0</v>
      </c>
      <c r="BL245" s="17" t="s">
        <v>130</v>
      </c>
      <c r="BM245" s="229" t="s">
        <v>533</v>
      </c>
    </row>
    <row r="246" s="2" customFormat="1" ht="6.96" customHeight="1">
      <c r="A246" s="38"/>
      <c r="B246" s="66"/>
      <c r="C246" s="67"/>
      <c r="D246" s="67"/>
      <c r="E246" s="67"/>
      <c r="F246" s="67"/>
      <c r="G246" s="67"/>
      <c r="H246" s="67"/>
      <c r="I246" s="67"/>
      <c r="J246" s="67"/>
      <c r="K246" s="67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R+EKPNcC/56B4/HfMxVmCOGI9nCIMGVif1+sHrJFehAciaaMIuHQOuIwlKd+y0mIo9dDJOWdm8xxlBriFlPtMg==" hashValue="sB7eIB/K3aXTYkmacPIL02YWJg+ByRrEpql/0tJWg9JqDPzxsj974+PGPDhcFZFDz1xaBGXVRdAUIndPMSWlVA==" algorithmName="SHA-512" password="CC35"/>
  <autoFilter ref="C121:K2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DVT Kozrálka Prusinovice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33</v>
      </c>
      <c r="G12" s="38"/>
      <c r="H12" s="38"/>
      <c r="I12" s="140" t="s">
        <v>22</v>
      </c>
      <c r="J12" s="144" t="str">
        <f>'Rekapitulace stavby'!AN8</f>
        <v>13. 2. 2024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7089013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Povodí Moravy, s.p.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CZ70890013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ROUND((SUM(BE116:BE137)),  2)</f>
        <v>0</v>
      </c>
      <c r="G33" s="38"/>
      <c r="H33" s="38"/>
      <c r="I33" s="155">
        <v>0.20999999999999999</v>
      </c>
      <c r="J33" s="154">
        <f>ROUND(((SUM(BE116:BE137))*I33),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ROUND((SUM(BF116:BF137)),  2)</f>
        <v>0</v>
      </c>
      <c r="G34" s="38"/>
      <c r="H34" s="38"/>
      <c r="I34" s="155">
        <v>0.12</v>
      </c>
      <c r="J34" s="154">
        <f>ROUND(((SUM(BF116:BF137))*I34),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ROUND((SUM(BG116:BG137)),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ROUND((SUM(BH116:BH137)),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ROUND((SUM(BI116:BI137)),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DVT Kozrálka Prusinovice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Kozrálka, Prusinovice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109</v>
      </c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40"/>
      <c r="D106" s="40"/>
      <c r="E106" s="174" t="str">
        <f>E7</f>
        <v>DVT Kozrálka Prusinovice</v>
      </c>
      <c r="F106" s="32"/>
      <c r="G106" s="32"/>
      <c r="H106" s="32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95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VRN - Kozrálka, Prusinovice</v>
      </c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 xml:space="preserve"> </v>
      </c>
      <c r="G110" s="40"/>
      <c r="H110" s="40"/>
      <c r="I110" s="32" t="s">
        <v>22</v>
      </c>
      <c r="J110" s="79" t="str">
        <f>IF(J12="","",J12)</f>
        <v>13. 2. 2024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>Povodí Moravy, s.p.</v>
      </c>
      <c r="G112" s="40"/>
      <c r="H112" s="40"/>
      <c r="I112" s="32" t="s">
        <v>32</v>
      </c>
      <c r="J112" s="36" t="str">
        <f>E21</f>
        <v xml:space="preserve"> 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30</v>
      </c>
      <c r="D113" s="40"/>
      <c r="E113" s="40"/>
      <c r="F113" s="27" t="str">
        <f>IF(E18="","",E18)</f>
        <v>Vyplň údaj</v>
      </c>
      <c r="G113" s="40"/>
      <c r="H113" s="40"/>
      <c r="I113" s="32" t="s">
        <v>35</v>
      </c>
      <c r="J113" s="36" t="str">
        <f>E24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191"/>
      <c r="B115" s="192"/>
      <c r="C115" s="193" t="s">
        <v>110</v>
      </c>
      <c r="D115" s="194" t="s">
        <v>62</v>
      </c>
      <c r="E115" s="194" t="s">
        <v>58</v>
      </c>
      <c r="F115" s="194" t="s">
        <v>59</v>
      </c>
      <c r="G115" s="194" t="s">
        <v>111</v>
      </c>
      <c r="H115" s="194" t="s">
        <v>112</v>
      </c>
      <c r="I115" s="194" t="s">
        <v>113</v>
      </c>
      <c r="J115" s="195" t="s">
        <v>99</v>
      </c>
      <c r="K115" s="196" t="s">
        <v>114</v>
      </c>
      <c r="L115" s="197"/>
      <c r="M115" s="100" t="s">
        <v>1</v>
      </c>
      <c r="N115" s="101" t="s">
        <v>41</v>
      </c>
      <c r="O115" s="101" t="s">
        <v>115</v>
      </c>
      <c r="P115" s="101" t="s">
        <v>116</v>
      </c>
      <c r="Q115" s="101" t="s">
        <v>117</v>
      </c>
      <c r="R115" s="101" t="s">
        <v>118</v>
      </c>
      <c r="S115" s="101" t="s">
        <v>119</v>
      </c>
      <c r="T115" s="102" t="s">
        <v>120</v>
      </c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</row>
    <row r="116" s="2" customFormat="1" ht="22.8" customHeight="1">
      <c r="A116" s="38"/>
      <c r="B116" s="39"/>
      <c r="C116" s="107" t="s">
        <v>121</v>
      </c>
      <c r="D116" s="40"/>
      <c r="E116" s="40"/>
      <c r="F116" s="40"/>
      <c r="G116" s="40"/>
      <c r="H116" s="40"/>
      <c r="I116" s="40"/>
      <c r="J116" s="198">
        <f>BK116</f>
        <v>0</v>
      </c>
      <c r="K116" s="40"/>
      <c r="L116" s="44"/>
      <c r="M116" s="103"/>
      <c r="N116" s="199"/>
      <c r="O116" s="104"/>
      <c r="P116" s="200">
        <f>SUM(P117:P137)</f>
        <v>0</v>
      </c>
      <c r="Q116" s="104"/>
      <c r="R116" s="200">
        <f>SUM(R117:R137)</f>
        <v>0</v>
      </c>
      <c r="S116" s="104"/>
      <c r="T116" s="201">
        <f>SUM(T117:T137)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76</v>
      </c>
      <c r="AU116" s="17" t="s">
        <v>101</v>
      </c>
      <c r="BK116" s="202">
        <f>SUM(BK117:BK137)</f>
        <v>0</v>
      </c>
    </row>
    <row r="117" s="2" customFormat="1" ht="33" customHeight="1">
      <c r="A117" s="38"/>
      <c r="B117" s="39"/>
      <c r="C117" s="217" t="s">
        <v>85</v>
      </c>
      <c r="D117" s="217" t="s">
        <v>126</v>
      </c>
      <c r="E117" s="218" t="s">
        <v>535</v>
      </c>
      <c r="F117" s="219" t="s">
        <v>536</v>
      </c>
      <c r="G117" s="220" t="s">
        <v>537</v>
      </c>
      <c r="H117" s="221">
        <v>1</v>
      </c>
      <c r="I117" s="222"/>
      <c r="J117" s="223">
        <f>ROUND(I117*H117,2)</f>
        <v>0</v>
      </c>
      <c r="K117" s="224"/>
      <c r="L117" s="44"/>
      <c r="M117" s="225" t="s">
        <v>1</v>
      </c>
      <c r="N117" s="226" t="s">
        <v>42</v>
      </c>
      <c r="O117" s="91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9" t="s">
        <v>130</v>
      </c>
      <c r="AT117" s="229" t="s">
        <v>126</v>
      </c>
      <c r="AU117" s="229" t="s">
        <v>77</v>
      </c>
      <c r="AY117" s="17" t="s">
        <v>124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85</v>
      </c>
      <c r="BK117" s="230">
        <f>ROUND(I117*H117,2)</f>
        <v>0</v>
      </c>
      <c r="BL117" s="17" t="s">
        <v>130</v>
      </c>
      <c r="BM117" s="229" t="s">
        <v>87</v>
      </c>
    </row>
    <row r="118" s="2" customFormat="1" ht="16.5" customHeight="1">
      <c r="A118" s="38"/>
      <c r="B118" s="39"/>
      <c r="C118" s="217" t="s">
        <v>87</v>
      </c>
      <c r="D118" s="217" t="s">
        <v>126</v>
      </c>
      <c r="E118" s="218" t="s">
        <v>538</v>
      </c>
      <c r="F118" s="219" t="s">
        <v>539</v>
      </c>
      <c r="G118" s="220" t="s">
        <v>537</v>
      </c>
      <c r="H118" s="221">
        <v>1</v>
      </c>
      <c r="I118" s="222"/>
      <c r="J118" s="223">
        <f>ROUND(I118*H118,2)</f>
        <v>0</v>
      </c>
      <c r="K118" s="224"/>
      <c r="L118" s="44"/>
      <c r="M118" s="225" t="s">
        <v>1</v>
      </c>
      <c r="N118" s="226" t="s">
        <v>42</v>
      </c>
      <c r="O118" s="91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9" t="s">
        <v>130</v>
      </c>
      <c r="AT118" s="229" t="s">
        <v>126</v>
      </c>
      <c r="AU118" s="229" t="s">
        <v>77</v>
      </c>
      <c r="AY118" s="17" t="s">
        <v>124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7" t="s">
        <v>85</v>
      </c>
      <c r="BK118" s="230">
        <f>ROUND(I118*H118,2)</f>
        <v>0</v>
      </c>
      <c r="BL118" s="17" t="s">
        <v>130</v>
      </c>
      <c r="BM118" s="229" t="s">
        <v>130</v>
      </c>
    </row>
    <row r="119" s="2" customFormat="1" ht="16.5" customHeight="1">
      <c r="A119" s="38"/>
      <c r="B119" s="39"/>
      <c r="C119" s="217" t="s">
        <v>136</v>
      </c>
      <c r="D119" s="217" t="s">
        <v>126</v>
      </c>
      <c r="E119" s="218" t="s">
        <v>540</v>
      </c>
      <c r="F119" s="219" t="s">
        <v>541</v>
      </c>
      <c r="G119" s="220" t="s">
        <v>537</v>
      </c>
      <c r="H119" s="221">
        <v>1</v>
      </c>
      <c r="I119" s="222"/>
      <c r="J119" s="223">
        <f>ROUND(I119*H119,2)</f>
        <v>0</v>
      </c>
      <c r="K119" s="224"/>
      <c r="L119" s="44"/>
      <c r="M119" s="225" t="s">
        <v>1</v>
      </c>
      <c r="N119" s="226" t="s">
        <v>42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130</v>
      </c>
      <c r="AT119" s="229" t="s">
        <v>126</v>
      </c>
      <c r="AU119" s="229" t="s">
        <v>77</v>
      </c>
      <c r="AY119" s="17" t="s">
        <v>124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85</v>
      </c>
      <c r="BK119" s="230">
        <f>ROUND(I119*H119,2)</f>
        <v>0</v>
      </c>
      <c r="BL119" s="17" t="s">
        <v>130</v>
      </c>
      <c r="BM119" s="229" t="s">
        <v>286</v>
      </c>
    </row>
    <row r="120" s="2" customFormat="1" ht="16.5" customHeight="1">
      <c r="A120" s="38"/>
      <c r="B120" s="39"/>
      <c r="C120" s="217" t="s">
        <v>130</v>
      </c>
      <c r="D120" s="217" t="s">
        <v>126</v>
      </c>
      <c r="E120" s="218" t="s">
        <v>542</v>
      </c>
      <c r="F120" s="219" t="s">
        <v>543</v>
      </c>
      <c r="G120" s="220" t="s">
        <v>537</v>
      </c>
      <c r="H120" s="221">
        <v>1</v>
      </c>
      <c r="I120" s="222"/>
      <c r="J120" s="223">
        <f>ROUND(I120*H120,2)</f>
        <v>0</v>
      </c>
      <c r="K120" s="224"/>
      <c r="L120" s="44"/>
      <c r="M120" s="225" t="s">
        <v>1</v>
      </c>
      <c r="N120" s="226" t="s">
        <v>42</v>
      </c>
      <c r="O120" s="9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130</v>
      </c>
      <c r="AT120" s="229" t="s">
        <v>126</v>
      </c>
      <c r="AU120" s="229" t="s">
        <v>77</v>
      </c>
      <c r="AY120" s="17" t="s">
        <v>124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85</v>
      </c>
      <c r="BK120" s="230">
        <f>ROUND(I120*H120,2)</f>
        <v>0</v>
      </c>
      <c r="BL120" s="17" t="s">
        <v>130</v>
      </c>
      <c r="BM120" s="229" t="s">
        <v>131</v>
      </c>
    </row>
    <row r="121" s="2" customFormat="1" ht="16.5" customHeight="1">
      <c r="A121" s="38"/>
      <c r="B121" s="39"/>
      <c r="C121" s="217" t="s">
        <v>281</v>
      </c>
      <c r="D121" s="217" t="s">
        <v>126</v>
      </c>
      <c r="E121" s="218" t="s">
        <v>544</v>
      </c>
      <c r="F121" s="219" t="s">
        <v>545</v>
      </c>
      <c r="G121" s="220" t="s">
        <v>537</v>
      </c>
      <c r="H121" s="221">
        <v>1</v>
      </c>
      <c r="I121" s="222"/>
      <c r="J121" s="223">
        <f>ROUND(I121*H121,2)</f>
        <v>0</v>
      </c>
      <c r="K121" s="224"/>
      <c r="L121" s="44"/>
      <c r="M121" s="225" t="s">
        <v>1</v>
      </c>
      <c r="N121" s="226" t="s">
        <v>42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130</v>
      </c>
      <c r="AT121" s="229" t="s">
        <v>126</v>
      </c>
      <c r="AU121" s="229" t="s">
        <v>77</v>
      </c>
      <c r="AY121" s="17" t="s">
        <v>124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85</v>
      </c>
      <c r="BK121" s="230">
        <f>ROUND(I121*H121,2)</f>
        <v>0</v>
      </c>
      <c r="BL121" s="17" t="s">
        <v>130</v>
      </c>
      <c r="BM121" s="229" t="s">
        <v>135</v>
      </c>
    </row>
    <row r="122" s="2" customFormat="1" ht="16.5" customHeight="1">
      <c r="A122" s="38"/>
      <c r="B122" s="39"/>
      <c r="C122" s="217" t="s">
        <v>286</v>
      </c>
      <c r="D122" s="217" t="s">
        <v>126</v>
      </c>
      <c r="E122" s="218" t="s">
        <v>546</v>
      </c>
      <c r="F122" s="219" t="s">
        <v>547</v>
      </c>
      <c r="G122" s="220" t="s">
        <v>537</v>
      </c>
      <c r="H122" s="221">
        <v>1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130</v>
      </c>
      <c r="AT122" s="229" t="s">
        <v>126</v>
      </c>
      <c r="AU122" s="229" t="s">
        <v>77</v>
      </c>
      <c r="AY122" s="17" t="s">
        <v>124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130</v>
      </c>
      <c r="BM122" s="229" t="s">
        <v>8</v>
      </c>
    </row>
    <row r="123" s="2" customFormat="1" ht="16.5" customHeight="1">
      <c r="A123" s="38"/>
      <c r="B123" s="39"/>
      <c r="C123" s="217" t="s">
        <v>292</v>
      </c>
      <c r="D123" s="217" t="s">
        <v>126</v>
      </c>
      <c r="E123" s="218" t="s">
        <v>548</v>
      </c>
      <c r="F123" s="219" t="s">
        <v>549</v>
      </c>
      <c r="G123" s="220" t="s">
        <v>537</v>
      </c>
      <c r="H123" s="221">
        <v>1</v>
      </c>
      <c r="I123" s="222"/>
      <c r="J123" s="223">
        <f>ROUND(I123*H123,2)</f>
        <v>0</v>
      </c>
      <c r="K123" s="224"/>
      <c r="L123" s="44"/>
      <c r="M123" s="225" t="s">
        <v>1</v>
      </c>
      <c r="N123" s="226" t="s">
        <v>42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130</v>
      </c>
      <c r="AT123" s="229" t="s">
        <v>126</v>
      </c>
      <c r="AU123" s="229" t="s">
        <v>77</v>
      </c>
      <c r="AY123" s="17" t="s">
        <v>124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130</v>
      </c>
      <c r="BM123" s="229" t="s">
        <v>199</v>
      </c>
    </row>
    <row r="124" s="2" customFormat="1" ht="21.75" customHeight="1">
      <c r="A124" s="38"/>
      <c r="B124" s="39"/>
      <c r="C124" s="217" t="s">
        <v>131</v>
      </c>
      <c r="D124" s="217" t="s">
        <v>126</v>
      </c>
      <c r="E124" s="218" t="s">
        <v>550</v>
      </c>
      <c r="F124" s="219" t="s">
        <v>551</v>
      </c>
      <c r="G124" s="220" t="s">
        <v>537</v>
      </c>
      <c r="H124" s="221">
        <v>1</v>
      </c>
      <c r="I124" s="222"/>
      <c r="J124" s="223">
        <f>ROUND(I124*H124,2)</f>
        <v>0</v>
      </c>
      <c r="K124" s="224"/>
      <c r="L124" s="44"/>
      <c r="M124" s="225" t="s">
        <v>1</v>
      </c>
      <c r="N124" s="226" t="s">
        <v>42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130</v>
      </c>
      <c r="AT124" s="229" t="s">
        <v>126</v>
      </c>
      <c r="AU124" s="229" t="s">
        <v>77</v>
      </c>
      <c r="AY124" s="17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85</v>
      </c>
      <c r="BK124" s="230">
        <f>ROUND(I124*H124,2)</f>
        <v>0</v>
      </c>
      <c r="BL124" s="17" t="s">
        <v>130</v>
      </c>
      <c r="BM124" s="229" t="s">
        <v>305</v>
      </c>
    </row>
    <row r="125" s="2" customFormat="1" ht="21.75" customHeight="1">
      <c r="A125" s="38"/>
      <c r="B125" s="39"/>
      <c r="C125" s="217" t="s">
        <v>302</v>
      </c>
      <c r="D125" s="217" t="s">
        <v>126</v>
      </c>
      <c r="E125" s="218" t="s">
        <v>552</v>
      </c>
      <c r="F125" s="219" t="s">
        <v>553</v>
      </c>
      <c r="G125" s="220" t="s">
        <v>537</v>
      </c>
      <c r="H125" s="221">
        <v>1</v>
      </c>
      <c r="I125" s="222"/>
      <c r="J125" s="223">
        <f>ROUND(I125*H125,2)</f>
        <v>0</v>
      </c>
      <c r="K125" s="224"/>
      <c r="L125" s="44"/>
      <c r="M125" s="225" t="s">
        <v>1</v>
      </c>
      <c r="N125" s="226" t="s">
        <v>42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130</v>
      </c>
      <c r="AT125" s="229" t="s">
        <v>126</v>
      </c>
      <c r="AU125" s="229" t="s">
        <v>77</v>
      </c>
      <c r="AY125" s="17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130</v>
      </c>
      <c r="BM125" s="229" t="s">
        <v>334</v>
      </c>
    </row>
    <row r="126" s="2" customFormat="1" ht="24.15" customHeight="1">
      <c r="A126" s="38"/>
      <c r="B126" s="39"/>
      <c r="C126" s="217" t="s">
        <v>135</v>
      </c>
      <c r="D126" s="217" t="s">
        <v>126</v>
      </c>
      <c r="E126" s="218" t="s">
        <v>554</v>
      </c>
      <c r="F126" s="219" t="s">
        <v>555</v>
      </c>
      <c r="G126" s="220" t="s">
        <v>537</v>
      </c>
      <c r="H126" s="221">
        <v>1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130</v>
      </c>
      <c r="AT126" s="229" t="s">
        <v>126</v>
      </c>
      <c r="AU126" s="229" t="s">
        <v>77</v>
      </c>
      <c r="AY126" s="17" t="s">
        <v>124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130</v>
      </c>
      <c r="BM126" s="229" t="s">
        <v>390</v>
      </c>
    </row>
    <row r="127" s="2" customFormat="1" ht="16.5" customHeight="1">
      <c r="A127" s="38"/>
      <c r="B127" s="39"/>
      <c r="C127" s="217" t="s">
        <v>321</v>
      </c>
      <c r="D127" s="217" t="s">
        <v>126</v>
      </c>
      <c r="E127" s="218" t="s">
        <v>556</v>
      </c>
      <c r="F127" s="219" t="s">
        <v>557</v>
      </c>
      <c r="G127" s="220" t="s">
        <v>537</v>
      </c>
      <c r="H127" s="221">
        <v>1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42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130</v>
      </c>
      <c r="AT127" s="229" t="s">
        <v>126</v>
      </c>
      <c r="AU127" s="229" t="s">
        <v>77</v>
      </c>
      <c r="AY127" s="17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130</v>
      </c>
      <c r="BM127" s="229" t="s">
        <v>400</v>
      </c>
    </row>
    <row r="128" s="2" customFormat="1" ht="16.5" customHeight="1">
      <c r="A128" s="38"/>
      <c r="B128" s="39"/>
      <c r="C128" s="217" t="s">
        <v>8</v>
      </c>
      <c r="D128" s="217" t="s">
        <v>126</v>
      </c>
      <c r="E128" s="218" t="s">
        <v>558</v>
      </c>
      <c r="F128" s="219" t="s">
        <v>559</v>
      </c>
      <c r="G128" s="220" t="s">
        <v>537</v>
      </c>
      <c r="H128" s="221">
        <v>1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42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130</v>
      </c>
      <c r="AT128" s="229" t="s">
        <v>126</v>
      </c>
      <c r="AU128" s="229" t="s">
        <v>77</v>
      </c>
      <c r="AY128" s="17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130</v>
      </c>
      <c r="BM128" s="229" t="s">
        <v>497</v>
      </c>
    </row>
    <row r="129" s="2" customFormat="1" ht="21.75" customHeight="1">
      <c r="A129" s="38"/>
      <c r="B129" s="39"/>
      <c r="C129" s="217" t="s">
        <v>331</v>
      </c>
      <c r="D129" s="217" t="s">
        <v>126</v>
      </c>
      <c r="E129" s="218" t="s">
        <v>560</v>
      </c>
      <c r="F129" s="219" t="s">
        <v>561</v>
      </c>
      <c r="G129" s="220" t="s">
        <v>537</v>
      </c>
      <c r="H129" s="221">
        <v>1</v>
      </c>
      <c r="I129" s="222"/>
      <c r="J129" s="223">
        <f>ROUND(I129*H129,2)</f>
        <v>0</v>
      </c>
      <c r="K129" s="224"/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130</v>
      </c>
      <c r="AT129" s="229" t="s">
        <v>126</v>
      </c>
      <c r="AU129" s="229" t="s">
        <v>77</v>
      </c>
      <c r="AY129" s="17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130</v>
      </c>
      <c r="BM129" s="229" t="s">
        <v>500</v>
      </c>
    </row>
    <row r="130" s="2" customFormat="1" ht="24.15" customHeight="1">
      <c r="A130" s="38"/>
      <c r="B130" s="39"/>
      <c r="C130" s="217" t="s">
        <v>199</v>
      </c>
      <c r="D130" s="217" t="s">
        <v>126</v>
      </c>
      <c r="E130" s="218" t="s">
        <v>562</v>
      </c>
      <c r="F130" s="219" t="s">
        <v>563</v>
      </c>
      <c r="G130" s="220" t="s">
        <v>537</v>
      </c>
      <c r="H130" s="221">
        <v>1</v>
      </c>
      <c r="I130" s="222"/>
      <c r="J130" s="223">
        <f>ROUND(I130*H130,2)</f>
        <v>0</v>
      </c>
      <c r="K130" s="224"/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130</v>
      </c>
      <c r="AT130" s="229" t="s">
        <v>126</v>
      </c>
      <c r="AU130" s="229" t="s">
        <v>77</v>
      </c>
      <c r="AY130" s="17" t="s">
        <v>124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130</v>
      </c>
      <c r="BM130" s="229" t="s">
        <v>503</v>
      </c>
    </row>
    <row r="131" s="2" customFormat="1" ht="16.5" customHeight="1">
      <c r="A131" s="38"/>
      <c r="B131" s="39"/>
      <c r="C131" s="217" t="s">
        <v>397</v>
      </c>
      <c r="D131" s="217" t="s">
        <v>126</v>
      </c>
      <c r="E131" s="218" t="s">
        <v>564</v>
      </c>
      <c r="F131" s="219" t="s">
        <v>565</v>
      </c>
      <c r="G131" s="220" t="s">
        <v>537</v>
      </c>
      <c r="H131" s="221">
        <v>1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130</v>
      </c>
      <c r="AT131" s="229" t="s">
        <v>126</v>
      </c>
      <c r="AU131" s="229" t="s">
        <v>77</v>
      </c>
      <c r="AY131" s="17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130</v>
      </c>
      <c r="BM131" s="229" t="s">
        <v>511</v>
      </c>
    </row>
    <row r="132" s="2" customFormat="1" ht="16.5" customHeight="1">
      <c r="A132" s="38"/>
      <c r="B132" s="39"/>
      <c r="C132" s="217" t="s">
        <v>305</v>
      </c>
      <c r="D132" s="217" t="s">
        <v>126</v>
      </c>
      <c r="E132" s="218" t="s">
        <v>566</v>
      </c>
      <c r="F132" s="219" t="s">
        <v>567</v>
      </c>
      <c r="G132" s="220" t="s">
        <v>537</v>
      </c>
      <c r="H132" s="221">
        <v>1</v>
      </c>
      <c r="I132" s="222"/>
      <c r="J132" s="223">
        <f>ROUND(I132*H132,2)</f>
        <v>0</v>
      </c>
      <c r="K132" s="224"/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130</v>
      </c>
      <c r="AT132" s="229" t="s">
        <v>126</v>
      </c>
      <c r="AU132" s="229" t="s">
        <v>77</v>
      </c>
      <c r="AY132" s="17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130</v>
      </c>
      <c r="BM132" s="229" t="s">
        <v>523</v>
      </c>
    </row>
    <row r="133" s="2" customFormat="1" ht="16.5" customHeight="1">
      <c r="A133" s="38"/>
      <c r="B133" s="39"/>
      <c r="C133" s="217" t="s">
        <v>408</v>
      </c>
      <c r="D133" s="217" t="s">
        <v>126</v>
      </c>
      <c r="E133" s="218" t="s">
        <v>568</v>
      </c>
      <c r="F133" s="219" t="s">
        <v>569</v>
      </c>
      <c r="G133" s="220" t="s">
        <v>537</v>
      </c>
      <c r="H133" s="221">
        <v>1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130</v>
      </c>
      <c r="AT133" s="229" t="s">
        <v>126</v>
      </c>
      <c r="AU133" s="229" t="s">
        <v>77</v>
      </c>
      <c r="AY133" s="17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130</v>
      </c>
      <c r="BM133" s="229" t="s">
        <v>570</v>
      </c>
    </row>
    <row r="134" s="2" customFormat="1" ht="16.5" customHeight="1">
      <c r="A134" s="38"/>
      <c r="B134" s="39"/>
      <c r="C134" s="217" t="s">
        <v>334</v>
      </c>
      <c r="D134" s="217" t="s">
        <v>126</v>
      </c>
      <c r="E134" s="218" t="s">
        <v>571</v>
      </c>
      <c r="F134" s="219" t="s">
        <v>572</v>
      </c>
      <c r="G134" s="220" t="s">
        <v>537</v>
      </c>
      <c r="H134" s="221">
        <v>1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130</v>
      </c>
      <c r="AT134" s="229" t="s">
        <v>126</v>
      </c>
      <c r="AU134" s="229" t="s">
        <v>77</v>
      </c>
      <c r="AY134" s="17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130</v>
      </c>
      <c r="BM134" s="229" t="s">
        <v>327</v>
      </c>
    </row>
    <row r="135" s="2" customFormat="1" ht="24.15" customHeight="1">
      <c r="A135" s="38"/>
      <c r="B135" s="39"/>
      <c r="C135" s="217" t="s">
        <v>439</v>
      </c>
      <c r="D135" s="217" t="s">
        <v>126</v>
      </c>
      <c r="E135" s="218" t="s">
        <v>573</v>
      </c>
      <c r="F135" s="219" t="s">
        <v>574</v>
      </c>
      <c r="G135" s="220" t="s">
        <v>537</v>
      </c>
      <c r="H135" s="221">
        <v>1</v>
      </c>
      <c r="I135" s="222"/>
      <c r="J135" s="223">
        <f>ROUND(I135*H135,2)</f>
        <v>0</v>
      </c>
      <c r="K135" s="224"/>
      <c r="L135" s="44"/>
      <c r="M135" s="225" t="s">
        <v>1</v>
      </c>
      <c r="N135" s="226" t="s">
        <v>42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130</v>
      </c>
      <c r="AT135" s="229" t="s">
        <v>126</v>
      </c>
      <c r="AU135" s="229" t="s">
        <v>77</v>
      </c>
      <c r="AY135" s="17" t="s">
        <v>124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130</v>
      </c>
      <c r="BM135" s="229" t="s">
        <v>449</v>
      </c>
    </row>
    <row r="136" s="2" customFormat="1" ht="16.5" customHeight="1">
      <c r="A136" s="38"/>
      <c r="B136" s="39"/>
      <c r="C136" s="217" t="s">
        <v>390</v>
      </c>
      <c r="D136" s="217" t="s">
        <v>126</v>
      </c>
      <c r="E136" s="218" t="s">
        <v>575</v>
      </c>
      <c r="F136" s="219" t="s">
        <v>576</v>
      </c>
      <c r="G136" s="220" t="s">
        <v>537</v>
      </c>
      <c r="H136" s="221">
        <v>15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130</v>
      </c>
      <c r="AT136" s="229" t="s">
        <v>126</v>
      </c>
      <c r="AU136" s="229" t="s">
        <v>77</v>
      </c>
      <c r="AY136" s="17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130</v>
      </c>
      <c r="BM136" s="229" t="s">
        <v>533</v>
      </c>
    </row>
    <row r="137" s="2" customFormat="1" ht="16.5" customHeight="1">
      <c r="A137" s="38"/>
      <c r="B137" s="39"/>
      <c r="C137" s="217" t="s">
        <v>7</v>
      </c>
      <c r="D137" s="217" t="s">
        <v>126</v>
      </c>
      <c r="E137" s="218" t="s">
        <v>577</v>
      </c>
      <c r="F137" s="219" t="s">
        <v>578</v>
      </c>
      <c r="G137" s="220" t="s">
        <v>537</v>
      </c>
      <c r="H137" s="221">
        <v>1</v>
      </c>
      <c r="I137" s="222"/>
      <c r="J137" s="223">
        <f>ROUND(I137*H137,2)</f>
        <v>0</v>
      </c>
      <c r="K137" s="224"/>
      <c r="L137" s="44"/>
      <c r="M137" s="281" t="s">
        <v>1</v>
      </c>
      <c r="N137" s="282" t="s">
        <v>42</v>
      </c>
      <c r="O137" s="283"/>
      <c r="P137" s="284">
        <f>O137*H137</f>
        <v>0</v>
      </c>
      <c r="Q137" s="284">
        <v>0</v>
      </c>
      <c r="R137" s="284">
        <f>Q137*H137</f>
        <v>0</v>
      </c>
      <c r="S137" s="284">
        <v>0</v>
      </c>
      <c r="T137" s="28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130</v>
      </c>
      <c r="AT137" s="229" t="s">
        <v>126</v>
      </c>
      <c r="AU137" s="229" t="s">
        <v>77</v>
      </c>
      <c r="AY137" s="17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130</v>
      </c>
      <c r="BM137" s="229" t="s">
        <v>579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WTVP0rYkdGyC2hQ67IH6JRfJOgGU6s68oS7CHB0XYy74Q+OVSDbmcSNDob+PC39+SV16IUiQN3+j3VqwV6CHSA==" hashValue="24HhgXqq2Swuveg3NkOlhAtveqiTCeFVekLN7b8AbCbilkqgfnNAVH1fbhYhSOcIwEbmh7uTmOSTILN2US7inA==" algorithmName="SHA-512" password="CC35"/>
  <autoFilter ref="C115:K13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2024-02-13T13:08:56Z</dcterms:created>
  <dcterms:modified xsi:type="dcterms:W3CDTF">2024-02-13T13:09:02Z</dcterms:modified>
</cp:coreProperties>
</file>